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מכרזים\מכרז - שירותי אחזקה, ניקיון, גינון והדברה למרכז ההדרכה חיפה\"/>
    </mc:Choice>
  </mc:AlternateContent>
  <xr:revisionPtr revIDLastSave="0" documentId="13_ncr:1_{8D809222-3DF5-4A52-8FF9-EAA18E62ABE2}" xr6:coauthVersionLast="36" xr6:coauthVersionMax="36" xr10:uidLastSave="{00000000-0000-0000-0000-000000000000}"/>
  <bookViews>
    <workbookView xWindow="0" yWindow="0" windowWidth="19200" windowHeight="6280" activeTab="2" xr2:uid="{00000000-000D-0000-FFFF-FFFF00000000}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מחוון!$A$1:$K$29</definedName>
    <definedName name="_xlnm.Print_Area" localSheetId="2">'סיכום הצעות'!$A$1:$L$31</definedName>
    <definedName name="_xlnm.Print_Area" localSheetId="1">קריטריונים!$A$1:$M$23</definedName>
    <definedName name="_xlnm.Print_Titles" localSheetId="0">מחוון!$1:$3</definedName>
  </definedNames>
  <calcPr calcId="191029"/>
</workbook>
</file>

<file path=xl/calcChain.xml><?xml version="1.0" encoding="utf-8"?>
<calcChain xmlns="http://schemas.openxmlformats.org/spreadsheetml/2006/main">
  <c r="F3" i="3" l="1"/>
  <c r="J3" i="3"/>
  <c r="L12" i="1" l="1"/>
  <c r="L4" i="1"/>
  <c r="H16" i="1"/>
  <c r="H12" i="1"/>
  <c r="E17" i="1"/>
  <c r="E13" i="1"/>
  <c r="E9" i="1"/>
  <c r="H8" i="1"/>
  <c r="E5" i="1"/>
  <c r="H4" i="1"/>
  <c r="J4" i="3"/>
  <c r="H4" i="3"/>
  <c r="F4" i="3"/>
  <c r="D12" i="2"/>
  <c r="G21" i="3"/>
  <c r="I21" i="3"/>
  <c r="F8" i="3"/>
  <c r="D10" i="2"/>
  <c r="D8" i="2"/>
  <c r="H25" i="1"/>
  <c r="H24" i="1"/>
  <c r="L23" i="1"/>
  <c r="H23" i="1"/>
  <c r="L20" i="1"/>
  <c r="H20" i="1"/>
  <c r="I20" i="1" s="1"/>
  <c r="M3" i="1"/>
  <c r="I4" i="1" l="1"/>
  <c r="I12" i="1"/>
</calcChain>
</file>

<file path=xl/sharedStrings.xml><?xml version="1.0" encoding="utf-8"?>
<sst xmlns="http://schemas.openxmlformats.org/spreadsheetml/2006/main" count="188" uniqueCount="114">
  <si>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</si>
  <si>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</si>
  <si>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</si>
  <si>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</si>
  <si>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</si>
  <si>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</si>
  <si>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</si>
  <si>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</si>
  <si>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</si>
  <si>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</si>
  <si>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</si>
  <si>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</si>
  <si>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</si>
  <si>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</si>
  <si>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</si>
  <si>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</si>
  <si>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</si>
  <si>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</si>
  <si>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</si>
  <si>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</si>
  <si>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</si>
  <si>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</si>
  <si>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</si>
  <si>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</si>
  <si>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</si>
  <si>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</si>
  <si>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</si>
  <si>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</si>
  <si>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</si>
  <si>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</si>
  <si>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</si>
  <si>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</si>
  <si>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</si>
  <si>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</si>
  <si>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</si>
  <si>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</si>
  <si>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</si>
  <si>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</si>
  <si>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</si>
  <si>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</si>
  <si>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</si>
  <si>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</si>
  <si>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</si>
  <si>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</si>
  <si>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</si>
  <si>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</si>
  <si>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</si>
  <si>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</si>
  <si>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</si>
  <si>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</si>
  <si>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</si>
  <si>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</si>
  <si>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</si>
  <si>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</si>
  <si>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</si>
  <si>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</si>
  <si>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</si>
  <si>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</si>
  <si>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</si>
  <si>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</si>
  <si>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</si>
  <si>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</si>
  <si>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</si>
  <si>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</si>
  <si>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</si>
  <si>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</si>
  <si>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</si>
  <si>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</si>
  <si>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</si>
  <si>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</si>
  <si>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</si>
  <si>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</si>
  <si>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</si>
  <si>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</si>
  <si>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</si>
  <si>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 xml:space="preserve">אגף א' נכסים ולוגיסטיקה </t>
  </si>
  <si>
    <t>משקלי הסעיפים במידה וקיים ציון מבדק:</t>
  </si>
  <si>
    <t>משקלי הסעיפים במידה ולא קיים ציון מבדק:</t>
  </si>
  <si>
    <t>משקל ציון המבדק:</t>
  </si>
  <si>
    <t>ציון המבדק</t>
  </si>
  <si>
    <t>ציון המבדק היחסי</t>
  </si>
  <si>
    <t>עלות חודשית לשירותי ניקיון</t>
  </si>
  <si>
    <t>עלות חודשית לשירותי גינון</t>
  </si>
  <si>
    <t>ניסיון בביצוע עבודות ניקיון</t>
  </si>
  <si>
    <t>ניסיון בביצוע עבודות אחזקה</t>
  </si>
  <si>
    <t>חודש</t>
  </si>
  <si>
    <t>הדברה</t>
  </si>
  <si>
    <t>מבדק זכויות עובדים</t>
  </si>
  <si>
    <t>לא כולל מבדק</t>
  </si>
  <si>
    <t>כולל מבדק</t>
  </si>
  <si>
    <t>משקל ציון מבדק זכויות עובדים</t>
  </si>
  <si>
    <t>מבדק זכויות עובדים מטעם יחידת הביקורת של החשכ"ל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</si>
  <si>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</si>
  <si>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2 מבנים</t>
  </si>
  <si>
    <r>
      <t xml:space="preserve">ניסיון ב ביצוע עבודות </t>
    </r>
    <r>
      <rPr>
        <b/>
        <sz val="11"/>
        <rFont val="Arial"/>
        <family val="2"/>
      </rPr>
      <t>ניקיון</t>
    </r>
    <r>
      <rPr>
        <sz val="11"/>
        <rFont val="Arial"/>
        <family val="2"/>
      </rPr>
      <t xml:space="preserve"> במבני משרדים</t>
    </r>
  </si>
  <si>
    <t>3 מבנים ומעלה</t>
  </si>
  <si>
    <r>
      <t xml:space="preserve">ניסיון ב ביצוע עבודות </t>
    </r>
    <r>
      <rPr>
        <b/>
        <sz val="11"/>
        <rFont val="Arial"/>
        <family val="2"/>
      </rPr>
      <t>אחזקה</t>
    </r>
    <r>
      <rPr>
        <sz val="11"/>
        <rFont val="Arial"/>
        <family val="2"/>
      </rPr>
      <t xml:space="preserve"> </t>
    </r>
    <r>
      <rPr>
        <u/>
        <sz val="11"/>
        <rFont val="Arial"/>
        <family val="2"/>
      </rPr>
      <t xml:space="preserve">בתחום החשמל ובתחום מיזוג אוויר </t>
    </r>
    <r>
      <rPr>
        <sz val="11"/>
        <rFont val="Arial"/>
        <family val="2"/>
      </rPr>
      <t>במבני משרדים</t>
    </r>
  </si>
  <si>
    <t>פחות מ- 2 שנים</t>
  </si>
  <si>
    <t>2 שנים</t>
  </si>
  <si>
    <t>3 שנים</t>
  </si>
  <si>
    <t>4 שנים ומעלה</t>
  </si>
  <si>
    <t>פחות מ- מבנה אחד</t>
  </si>
  <si>
    <t>מבנה אחד</t>
  </si>
  <si>
    <t xml:space="preserve">מבנה אחד </t>
  </si>
  <si>
    <t>התאמה חלקית</t>
  </si>
  <si>
    <t xml:space="preserve">עלות חודשית לשירותי אחזקה </t>
  </si>
  <si>
    <t xml:space="preserve">עלות לביצוע פעילות הדברה </t>
  </si>
  <si>
    <t>הנושא: אספקת שירותי אחזקה, ניקיון, גינון והדברה למרכז הדרכה של משרד החינוך חיפה</t>
  </si>
  <si>
    <t>היקף מבני משרדים בשטח של 600 מ"ר לפחות</t>
  </si>
  <si>
    <t>הנושא: אספקת שירותי אחזקה, ניקיון, גינון והדברה למרכז הדרכה של משרד החינוך בחיפה</t>
  </si>
  <si>
    <t>יומי</t>
  </si>
  <si>
    <t xml:space="preserve">תגבור כ"א במצב חירום: עובד ניקיון יומי - 8 שעות </t>
  </si>
  <si>
    <t>תגבור כ"א במצב חירום: עובד ניקיון כללי - 8 שעות</t>
  </si>
  <si>
    <t>6/3.2024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</si>
</sst>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177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David"/>
      <family val="2"/>
    </font>
    <font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/>
      <top style="double">
        <color indexed="64"/>
      </top>
      <bottom style="double">
        <color indexed="64"/>
      </bottom>
      <diagonal style="dotted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double">
        <color indexed="64"/>
      </bottom>
      <diagonal style="dotted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10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48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1" xfId="0" applyFont="1" applyFill="1" applyBorder="1" applyAlignment="1">
      <alignment horizontal="centerContinuous" vertical="center" readingOrder="2"/>
    </xf>
    <xf numFmtId="0" fontId="10" fillId="0" borderId="52" xfId="0" applyFont="1" applyFill="1" applyBorder="1" applyAlignment="1">
      <alignment horizontal="center" vertical="center" readingOrder="2"/>
    </xf>
    <xf numFmtId="0" fontId="11" fillId="0" borderId="53" xfId="0" applyFont="1" applyFill="1" applyBorder="1" applyAlignment="1">
      <alignment horizontal="center" vertical="center" readingOrder="2"/>
    </xf>
    <xf numFmtId="0" fontId="11" fillId="0" borderId="51" xfId="0" applyFont="1" applyFill="1" applyBorder="1" applyAlignment="1">
      <alignment vertical="center"/>
    </xf>
    <xf numFmtId="0" fontId="12" fillId="0" borderId="54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right" vertical="center"/>
    </xf>
    <xf numFmtId="0" fontId="13" fillId="0" borderId="52" xfId="0" applyFont="1" applyFill="1" applyBorder="1" applyAlignment="1">
      <alignment horizontal="left" vertical="center"/>
    </xf>
    <xf numFmtId="0" fontId="14" fillId="0" borderId="54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55" xfId="0" applyFont="1" applyFill="1" applyBorder="1" applyAlignment="1">
      <alignment horizontal="center" vertical="center" readingOrder="2"/>
    </xf>
    <xf numFmtId="0" fontId="9" fillId="0" borderId="56" xfId="0" applyFont="1" applyFill="1" applyBorder="1" applyAlignment="1">
      <alignment horizontal="center" vertical="center" readingOrder="2"/>
    </xf>
    <xf numFmtId="0" fontId="11" fillId="0" borderId="55" xfId="0" applyFont="1" applyFill="1" applyBorder="1" applyAlignment="1">
      <alignment vertical="center"/>
    </xf>
    <xf numFmtId="0" fontId="12" fillId="0" borderId="58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right" vertical="center"/>
    </xf>
    <xf numFmtId="0" fontId="13" fillId="0" borderId="56" xfId="0" applyFont="1" applyFill="1" applyBorder="1" applyAlignment="1">
      <alignment horizontal="left" vertical="center"/>
    </xf>
    <xf numFmtId="22" fontId="17" fillId="0" borderId="58" xfId="0" applyNumberFormat="1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 wrapText="1" readingOrder="2"/>
    </xf>
    <xf numFmtId="0" fontId="18" fillId="0" borderId="48" xfId="0" applyFont="1" applyFill="1" applyBorder="1" applyAlignment="1">
      <alignment horizontal="center" vertical="center" wrapText="1" readingOrder="2"/>
    </xf>
    <xf numFmtId="0" fontId="12" fillId="0" borderId="59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2" xfId="0" applyFont="1" applyFill="1" applyBorder="1" applyAlignment="1">
      <alignment horizontal="center" vertical="center" wrapText="1" readingOrder="2"/>
    </xf>
    <xf numFmtId="0" fontId="20" fillId="0" borderId="63" xfId="0" applyFont="1" applyFill="1" applyBorder="1" applyAlignment="1">
      <alignment horizontal="center" vertical="center" wrapText="1" readingOrder="2"/>
    </xf>
    <xf numFmtId="9" fontId="21" fillId="0" borderId="59" xfId="0" applyNumberFormat="1" applyFont="1" applyFill="1" applyBorder="1" applyAlignment="1">
      <alignment horizontal="center" vertical="center" wrapText="1" readingOrder="2"/>
    </xf>
    <xf numFmtId="4" fontId="22" fillId="0" borderId="48" xfId="0" applyNumberFormat="1" applyFont="1" applyFill="1" applyBorder="1" applyAlignment="1">
      <alignment horizontal="center" vertical="center" wrapText="1" readingOrder="2"/>
    </xf>
    <xf numFmtId="4" fontId="22" fillId="0" borderId="64" xfId="0" applyNumberFormat="1" applyFont="1" applyFill="1" applyBorder="1" applyAlignment="1">
      <alignment horizontal="center" vertical="center" wrapText="1" readingOrder="2"/>
    </xf>
    <xf numFmtId="0" fontId="13" fillId="0" borderId="59" xfId="0" applyFont="1" applyFill="1" applyBorder="1" applyAlignment="1">
      <alignment horizontal="center" vertical="center" wrapText="1" readingOrder="2"/>
    </xf>
    <xf numFmtId="0" fontId="15" fillId="0" borderId="66" xfId="0" applyFont="1" applyFill="1" applyBorder="1" applyAlignment="1">
      <alignment horizontal="center" vertical="center" wrapText="1" readingOrder="2"/>
    </xf>
    <xf numFmtId="4" fontId="22" fillId="0" borderId="66" xfId="0" applyNumberFormat="1" applyFont="1" applyFill="1" applyBorder="1" applyAlignment="1">
      <alignment horizontal="center" vertical="center" wrapText="1" readingOrder="2"/>
    </xf>
    <xf numFmtId="0" fontId="13" fillId="0" borderId="67" xfId="0" applyFont="1" applyFill="1" applyBorder="1" applyAlignment="1">
      <alignment horizontal="center" vertical="center" wrapText="1" readingOrder="2"/>
    </xf>
    <xf numFmtId="0" fontId="15" fillId="0" borderId="68" xfId="0" applyFont="1" applyFill="1" applyBorder="1" applyAlignment="1">
      <alignment horizontal="center" vertical="center" wrapText="1" readingOrder="2"/>
    </xf>
    <xf numFmtId="9" fontId="21" fillId="0" borderId="69" xfId="0" applyNumberFormat="1" applyFont="1" applyFill="1" applyBorder="1" applyAlignment="1">
      <alignment horizontal="center" vertical="center" wrapText="1" readingOrder="2"/>
    </xf>
    <xf numFmtId="4" fontId="22" fillId="0" borderId="70" xfId="0" applyNumberFormat="1" applyFont="1" applyFill="1" applyBorder="1" applyAlignment="1">
      <alignment horizontal="center" vertical="center" wrapText="1" readingOrder="2"/>
    </xf>
    <xf numFmtId="0" fontId="13" fillId="0" borderId="69" xfId="0" applyFont="1" applyFill="1" applyBorder="1" applyAlignment="1">
      <alignment horizontal="center" vertical="center" wrapText="1" readingOrder="2"/>
    </xf>
    <xf numFmtId="0" fontId="11" fillId="2" borderId="72" xfId="0" applyFont="1" applyFill="1" applyBorder="1" applyAlignment="1">
      <alignment horizontal="center" vertical="center" wrapText="1" readingOrder="2"/>
    </xf>
    <xf numFmtId="0" fontId="13" fillId="2" borderId="73" xfId="0" applyFont="1" applyFill="1" applyBorder="1" applyAlignment="1">
      <alignment horizontal="center" vertical="center" wrapText="1" readingOrder="2"/>
    </xf>
    <xf numFmtId="9" fontId="23" fillId="2" borderId="74" xfId="0" applyNumberFormat="1" applyFont="1" applyFill="1" applyBorder="1" applyAlignment="1">
      <alignment horizontal="center" vertical="center" wrapText="1" readingOrder="2"/>
    </xf>
    <xf numFmtId="4" fontId="24" fillId="2" borderId="75" xfId="0" applyNumberFormat="1" applyFont="1" applyFill="1" applyBorder="1" applyAlignment="1">
      <alignment horizontal="center" vertical="center" wrapText="1" readingOrder="2"/>
    </xf>
    <xf numFmtId="4" fontId="24" fillId="2" borderId="76" xfId="0" applyNumberFormat="1" applyFont="1" applyFill="1" applyBorder="1" applyAlignment="1">
      <alignment horizontal="center" vertical="center" wrapText="1" readingOrder="2"/>
    </xf>
    <xf numFmtId="0" fontId="13" fillId="2" borderId="74" xfId="0" applyFont="1" applyFill="1" applyBorder="1" applyAlignment="1">
      <alignment horizontal="center" vertical="center" wrapText="1" readingOrder="2"/>
    </xf>
    <xf numFmtId="0" fontId="15" fillId="0" borderId="30" xfId="0" applyFont="1" applyFill="1" applyBorder="1" applyAlignment="1">
      <alignment horizontal="center" vertical="center" wrapText="1" readingOrder="2"/>
    </xf>
    <xf numFmtId="9" fontId="22" fillId="0" borderId="69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3" fillId="0" borderId="77" xfId="0" applyFont="1" applyFill="1" applyBorder="1" applyAlignment="1">
      <alignment horizontal="center" vertical="center" wrapText="1" readingOrder="2"/>
    </xf>
    <xf numFmtId="0" fontId="13" fillId="0" borderId="79" xfId="0" applyFont="1" applyFill="1" applyBorder="1" applyAlignment="1">
      <alignment horizontal="center" vertical="center" wrapText="1" readingOrder="2"/>
    </xf>
    <xf numFmtId="1" fontId="20" fillId="0" borderId="82" xfId="0" applyNumberFormat="1" applyFont="1" applyFill="1" applyBorder="1" applyAlignment="1">
      <alignment horizontal="center" vertical="center" wrapText="1" readingOrder="2"/>
    </xf>
    <xf numFmtId="3" fontId="24" fillId="0" borderId="79" xfId="0" applyNumberFormat="1" applyFont="1" applyFill="1" applyBorder="1" applyAlignment="1">
      <alignment horizontal="center" vertical="center" wrapText="1" readingOrder="2"/>
    </xf>
    <xf numFmtId="4" fontId="24" fillId="0" borderId="48" xfId="0" applyNumberFormat="1" applyFont="1" applyFill="1" applyBorder="1" applyAlignment="1">
      <alignment horizontal="center" vertical="center" wrapText="1" readingOrder="2"/>
    </xf>
    <xf numFmtId="4" fontId="24" fillId="0" borderId="62" xfId="0" applyNumberFormat="1" applyFont="1" applyFill="1" applyBorder="1" applyAlignment="1">
      <alignment horizontal="center" vertical="center" wrapText="1" readingOrder="2"/>
    </xf>
    <xf numFmtId="4" fontId="24" fillId="0" borderId="78" xfId="0" applyNumberFormat="1" applyFont="1" applyFill="1" applyBorder="1" applyAlignment="1">
      <alignment horizontal="center" vertical="center" wrapText="1" readingOrder="2"/>
    </xf>
    <xf numFmtId="2" fontId="20" fillId="0" borderId="67" xfId="0" applyNumberFormat="1" applyFont="1" applyFill="1" applyBorder="1" applyAlignment="1">
      <alignment horizontal="center" vertical="center" wrapText="1" readingOrder="2"/>
    </xf>
    <xf numFmtId="3" fontId="24" fillId="0" borderId="77" xfId="0" applyNumberFormat="1" applyFont="1" applyFill="1" applyBorder="1" applyAlignment="1">
      <alignment horizontal="center" vertical="center" wrapText="1" readingOrder="2"/>
    </xf>
    <xf numFmtId="4" fontId="24" fillId="0" borderId="66" xfId="0" applyNumberFormat="1" applyFont="1" applyFill="1" applyBorder="1" applyAlignment="1">
      <alignment horizontal="center" vertical="center" wrapText="1" readingOrder="2"/>
    </xf>
    <xf numFmtId="4" fontId="24" fillId="0" borderId="49" xfId="0" applyNumberFormat="1" applyFont="1" applyFill="1" applyBorder="1" applyAlignment="1">
      <alignment horizontal="center" vertical="center" wrapText="1" readingOrder="2"/>
    </xf>
    <xf numFmtId="1" fontId="20" fillId="0" borderId="67" xfId="0" applyNumberFormat="1" applyFont="1" applyFill="1" applyBorder="1" applyAlignment="1">
      <alignment horizontal="center" vertical="center" wrapText="1" readingOrder="2"/>
    </xf>
    <xf numFmtId="0" fontId="15" fillId="0" borderId="83" xfId="0" applyFont="1" applyFill="1" applyBorder="1" applyAlignment="1">
      <alignment horizontal="center" vertical="center" wrapText="1" readingOrder="2"/>
    </xf>
    <xf numFmtId="3" fontId="24" fillId="0" borderId="84" xfId="0" applyNumberFormat="1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0" fontId="11" fillId="2" borderId="76" xfId="0" applyFont="1" applyFill="1" applyBorder="1" applyAlignment="1">
      <alignment horizontal="center" vertical="center" wrapText="1" readingOrder="2"/>
    </xf>
    <xf numFmtId="3" fontId="23" fillId="2" borderId="74" xfId="0" applyNumberFormat="1" applyFont="1" applyFill="1" applyBorder="1" applyAlignment="1">
      <alignment horizontal="center" vertical="center" wrapText="1" readingOrder="2"/>
    </xf>
    <xf numFmtId="3" fontId="23" fillId="2" borderId="75" xfId="0" applyNumberFormat="1" applyFont="1" applyFill="1" applyBorder="1" applyAlignment="1">
      <alignment horizontal="center" vertical="center" wrapText="1" readingOrder="2"/>
    </xf>
    <xf numFmtId="4" fontId="24" fillId="2" borderId="85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4" xfId="0" applyFont="1" applyFill="1" applyBorder="1" applyAlignment="1">
      <alignment vertical="center"/>
    </xf>
    <xf numFmtId="0" fontId="13" fillId="0" borderId="52" xfId="0" applyFont="1" applyFill="1" applyBorder="1" applyAlignment="1">
      <alignment vertical="center"/>
    </xf>
    <xf numFmtId="0" fontId="12" fillId="0" borderId="58" xfId="0" applyFont="1" applyFill="1" applyBorder="1" applyAlignment="1">
      <alignment vertical="center"/>
    </xf>
    <xf numFmtId="0" fontId="13" fillId="0" borderId="55" xfId="0" applyFont="1" applyFill="1" applyBorder="1" applyAlignment="1">
      <alignment vertical="center"/>
    </xf>
    <xf numFmtId="9" fontId="12" fillId="0" borderId="54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9" fontId="23" fillId="0" borderId="56" xfId="0" applyNumberFormat="1" applyFont="1" applyFill="1" applyBorder="1" applyAlignment="1">
      <alignment horizontal="center" vertical="center"/>
    </xf>
    <xf numFmtId="9" fontId="23" fillId="0" borderId="92" xfId="0" applyNumberFormat="1" applyFont="1" applyFill="1" applyBorder="1" applyAlignment="1">
      <alignment horizontal="center" vertical="center"/>
    </xf>
    <xf numFmtId="9" fontId="23" fillId="0" borderId="81" xfId="0" applyNumberFormat="1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1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3" xfId="0" applyFont="1" applyFill="1" applyBorder="1" applyAlignment="1">
      <alignment horizontal="center" vertical="center" wrapText="1"/>
    </xf>
    <xf numFmtId="2" fontId="28" fillId="0" borderId="48" xfId="0" applyNumberFormat="1" applyFont="1" applyFill="1" applyBorder="1" applyAlignment="1">
      <alignment horizontal="center" vertical="center" wrapText="1"/>
    </xf>
    <xf numFmtId="2" fontId="28" fillId="0" borderId="47" xfId="0" applyNumberFormat="1" applyFont="1" applyFill="1" applyBorder="1" applyAlignment="1">
      <alignment horizontal="center" vertical="center" wrapText="1"/>
    </xf>
    <xf numFmtId="0" fontId="15" fillId="0" borderId="91" xfId="0" applyFont="1" applyFill="1" applyBorder="1" applyAlignment="1">
      <alignment horizontal="center" vertical="center" wrapText="1"/>
    </xf>
    <xf numFmtId="0" fontId="28" fillId="0" borderId="88" xfId="0" applyFont="1" applyFill="1" applyBorder="1"/>
    <xf numFmtId="0" fontId="15" fillId="0" borderId="89" xfId="0" applyFont="1" applyFill="1" applyBorder="1"/>
    <xf numFmtId="0" fontId="15" fillId="0" borderId="93" xfId="0" applyFont="1" applyFill="1" applyBorder="1"/>
    <xf numFmtId="0" fontId="28" fillId="0" borderId="89" xfId="0" applyFont="1" applyFill="1" applyBorder="1" applyAlignment="1">
      <alignment horizontal="center"/>
    </xf>
    <xf numFmtId="0" fontId="28" fillId="0" borderId="98" xfId="0" applyFont="1" applyFill="1" applyBorder="1" applyAlignment="1">
      <alignment horizontal="center"/>
    </xf>
    <xf numFmtId="0" fontId="28" fillId="0" borderId="99" xfId="0" applyFont="1" applyFill="1" applyBorder="1" applyAlignment="1">
      <alignment horizontal="center"/>
    </xf>
    <xf numFmtId="3" fontId="28" fillId="0" borderId="100" xfId="0" applyNumberFormat="1" applyFont="1" applyFill="1" applyBorder="1" applyAlignment="1">
      <alignment horizontal="center"/>
    </xf>
    <xf numFmtId="0" fontId="28" fillId="0" borderId="93" xfId="0" applyFont="1" applyFill="1" applyBorder="1"/>
    <xf numFmtId="0" fontId="15" fillId="0" borderId="0" xfId="0" applyFont="1" applyFill="1"/>
    <xf numFmtId="0" fontId="15" fillId="0" borderId="51" xfId="0" applyFont="1" applyFill="1" applyBorder="1"/>
    <xf numFmtId="0" fontId="15" fillId="0" borderId="52" xfId="0" applyFont="1" applyFill="1" applyBorder="1"/>
    <xf numFmtId="0" fontId="15" fillId="0" borderId="54" xfId="0" applyFont="1" applyFill="1" applyBorder="1"/>
    <xf numFmtId="0" fontId="15" fillId="0" borderId="86" xfId="0" applyFont="1" applyFill="1" applyBorder="1"/>
    <xf numFmtId="0" fontId="15" fillId="0" borderId="0" xfId="0" applyFont="1" applyFill="1" applyBorder="1"/>
    <xf numFmtId="0" fontId="15" fillId="0" borderId="69" xfId="0" applyFont="1" applyFill="1" applyBorder="1"/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55" xfId="0" applyFont="1" applyFill="1" applyBorder="1"/>
    <xf numFmtId="0" fontId="15" fillId="0" borderId="56" xfId="0" applyFont="1" applyFill="1" applyBorder="1"/>
    <xf numFmtId="0" fontId="15" fillId="0" borderId="58" xfId="0" applyFont="1" applyFill="1" applyBorder="1"/>
    <xf numFmtId="0" fontId="18" fillId="0" borderId="0" xfId="0" applyFont="1" applyFill="1" applyAlignment="1">
      <alignment horizontal="centerContinuous" vertical="center" wrapText="1"/>
    </xf>
    <xf numFmtId="0" fontId="18" fillId="0" borderId="88" xfId="0" applyFont="1" applyFill="1" applyBorder="1" applyAlignment="1">
      <alignment horizontal="center" vertical="center" wrapText="1"/>
    </xf>
    <xf numFmtId="9" fontId="12" fillId="0" borderId="87" xfId="0" applyNumberFormat="1" applyFont="1" applyFill="1" applyBorder="1" applyAlignment="1">
      <alignment horizontal="centerContinuous" vertical="center"/>
    </xf>
    <xf numFmtId="2" fontId="28" fillId="0" borderId="0" xfId="0" applyNumberFormat="1" applyFont="1" applyFill="1" applyBorder="1" applyAlignment="1">
      <alignment horizontal="center" vertical="center" wrapText="1"/>
    </xf>
    <xf numFmtId="2" fontId="28" fillId="0" borderId="61" xfId="0" applyNumberFormat="1" applyFont="1" applyFill="1" applyBorder="1" applyAlignment="1">
      <alignment horizontal="center" vertical="center" wrapText="1"/>
    </xf>
    <xf numFmtId="2" fontId="28" fillId="0" borderId="94" xfId="0" applyNumberFormat="1" applyFont="1" applyFill="1" applyBorder="1" applyAlignment="1">
      <alignment horizontal="center" vertical="center" wrapText="1"/>
    </xf>
    <xf numFmtId="2" fontId="28" fillId="0" borderId="65" xfId="0" applyNumberFormat="1" applyFont="1" applyFill="1" applyBorder="1" applyAlignment="1">
      <alignment horizontal="center" vertical="center" wrapText="1"/>
    </xf>
    <xf numFmtId="2" fontId="28" fillId="0" borderId="71" xfId="0" applyNumberFormat="1" applyFont="1" applyFill="1" applyBorder="1" applyAlignment="1">
      <alignment horizontal="center" vertical="center" wrapText="1"/>
    </xf>
    <xf numFmtId="9" fontId="23" fillId="0" borderId="100" xfId="0" applyNumberFormat="1" applyFont="1" applyFill="1" applyBorder="1" applyAlignment="1">
      <alignment horizontal="center" vertical="center"/>
    </xf>
    <xf numFmtId="2" fontId="28" fillId="0" borderId="92" xfId="0" applyNumberFormat="1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Continuous" vertical="center" wrapText="1"/>
    </xf>
    <xf numFmtId="0" fontId="31" fillId="0" borderId="93" xfId="0" applyFont="1" applyFill="1" applyBorder="1" applyAlignment="1">
      <alignment horizontal="centerContinuous" vertical="center" wrapText="1"/>
    </xf>
    <xf numFmtId="0" fontId="15" fillId="3" borderId="46" xfId="2" applyFont="1" applyFill="1" applyBorder="1" applyAlignment="1">
      <alignment horizontal="center" vertical="center" wrapText="1" readingOrder="2"/>
    </xf>
    <xf numFmtId="0" fontId="31" fillId="0" borderId="0" xfId="2" applyFont="1" applyFill="1" applyBorder="1" applyAlignment="1">
      <alignment vertical="center"/>
    </xf>
    <xf numFmtId="0" fontId="31" fillId="0" borderId="1" xfId="2" applyFont="1" applyFill="1" applyBorder="1" applyAlignment="1">
      <alignment horizontal="center" vertical="center"/>
    </xf>
    <xf numFmtId="9" fontId="31" fillId="0" borderId="1" xfId="2" applyNumberFormat="1" applyFont="1" applyFill="1" applyBorder="1" applyAlignment="1">
      <alignment horizontal="center" vertical="center"/>
    </xf>
    <xf numFmtId="0" fontId="15" fillId="0" borderId="70" xfId="0" applyFont="1" applyFill="1" applyBorder="1" applyAlignment="1">
      <alignment horizontal="center" vertical="center" wrapText="1" readingOrder="2"/>
    </xf>
    <xf numFmtId="1" fontId="20" fillId="0" borderId="91" xfId="0" applyNumberFormat="1" applyFont="1" applyFill="1" applyBorder="1" applyAlignment="1">
      <alignment horizontal="center" vertical="center" wrapText="1" readingOrder="2"/>
    </xf>
    <xf numFmtId="3" fontId="24" fillId="0" borderId="69" xfId="0" applyNumberFormat="1" applyFont="1" applyFill="1" applyBorder="1" applyAlignment="1">
      <alignment horizontal="center" vertical="center" wrapText="1" readingOrder="2"/>
    </xf>
    <xf numFmtId="4" fontId="24" fillId="0" borderId="0" xfId="0" applyNumberFormat="1" applyFont="1" applyFill="1" applyBorder="1" applyAlignment="1">
      <alignment horizontal="center" vertical="center" wrapText="1" readingOrder="2"/>
    </xf>
    <xf numFmtId="4" fontId="24" fillId="0" borderId="70" xfId="0" applyNumberFormat="1" applyFont="1" applyFill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9" fontId="0" fillId="0" borderId="16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3" fontId="5" fillId="0" borderId="31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16" fillId="0" borderId="61" xfId="0" applyFont="1" applyFill="1" applyBorder="1" applyAlignment="1">
      <alignment horizontal="center" vertical="center" wrapText="1" readingOrder="2"/>
    </xf>
    <xf numFmtId="0" fontId="16" fillId="0" borderId="71" xfId="0" applyFont="1" applyFill="1" applyBorder="1" applyAlignment="1">
      <alignment horizontal="center" vertical="center" wrapText="1" readingOrder="2"/>
    </xf>
    <xf numFmtId="0" fontId="9" fillId="0" borderId="51" xfId="0" applyFont="1" applyFill="1" applyBorder="1" applyAlignment="1">
      <alignment horizontal="right" vertical="top" wrapText="1" readingOrder="2"/>
    </xf>
    <xf numFmtId="0" fontId="9" fillId="0" borderId="52" xfId="0" applyFont="1" applyFill="1" applyBorder="1" applyAlignment="1">
      <alignment horizontal="right" vertical="top" wrapText="1" readingOrder="2"/>
    </xf>
    <xf numFmtId="0" fontId="9" fillId="0" borderId="54" xfId="0" applyFont="1" applyFill="1" applyBorder="1" applyAlignment="1">
      <alignment horizontal="right" vertical="top" wrapText="1" readingOrder="2"/>
    </xf>
    <xf numFmtId="0" fontId="9" fillId="0" borderId="55" xfId="0" applyFont="1" applyFill="1" applyBorder="1" applyAlignment="1">
      <alignment horizontal="right" vertical="top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8" xfId="0" applyFont="1" applyFill="1" applyBorder="1" applyAlignment="1">
      <alignment horizontal="right" vertical="top" wrapText="1" readingOrder="2"/>
    </xf>
    <xf numFmtId="0" fontId="18" fillId="0" borderId="51" xfId="0" applyFont="1" applyFill="1" applyBorder="1" applyAlignment="1">
      <alignment horizontal="center" vertical="center" wrapText="1" readingOrder="2"/>
    </xf>
    <xf numFmtId="0" fontId="18" fillId="0" borderId="54" xfId="0" applyFont="1" applyFill="1" applyBorder="1" applyAlignment="1">
      <alignment horizontal="center" vertical="center" wrapText="1" readingOrder="2"/>
    </xf>
    <xf numFmtId="0" fontId="18" fillId="0" borderId="55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8" fillId="0" borderId="57" xfId="0" applyFont="1" applyFill="1" applyBorder="1" applyAlignment="1">
      <alignment horizontal="center" vertical="center" wrapText="1" readingOrder="2"/>
    </xf>
    <xf numFmtId="0" fontId="16" fillId="0" borderId="65" xfId="0" applyFont="1" applyFill="1" applyBorder="1" applyAlignment="1">
      <alignment horizontal="center" vertical="center" wrapText="1" readingOrder="2"/>
    </xf>
    <xf numFmtId="0" fontId="18" fillId="0" borderId="80" xfId="0" applyFont="1" applyFill="1" applyBorder="1" applyAlignment="1">
      <alignment horizontal="center" vertical="center" wrapText="1" readingOrder="2"/>
    </xf>
    <xf numFmtId="0" fontId="18" fillId="0" borderId="81" xfId="0" applyFont="1" applyFill="1" applyBorder="1" applyAlignment="1">
      <alignment horizontal="center" vertical="center" wrapText="1" readingOrder="2"/>
    </xf>
    <xf numFmtId="0" fontId="16" fillId="3" borderId="61" xfId="0" applyFont="1" applyFill="1" applyBorder="1" applyAlignment="1">
      <alignment horizontal="center" vertical="center" wrapText="1" readingOrder="2"/>
    </xf>
    <xf numFmtId="0" fontId="16" fillId="3" borderId="71" xfId="0" applyFont="1" applyFill="1" applyBorder="1" applyAlignment="1">
      <alignment horizontal="center" vertical="center" wrapText="1" readingOrder="2"/>
    </xf>
    <xf numFmtId="0" fontId="31" fillId="0" borderId="51" xfId="0" applyFont="1" applyFill="1" applyBorder="1" applyAlignment="1">
      <alignment horizontal="center" vertical="center"/>
    </xf>
    <xf numFmtId="0" fontId="31" fillId="0" borderId="54" xfId="0" applyFont="1" applyFill="1" applyBorder="1" applyAlignment="1">
      <alignment horizontal="center" vertical="center"/>
    </xf>
    <xf numFmtId="0" fontId="31" fillId="0" borderId="55" xfId="0" applyFont="1" applyFill="1" applyBorder="1" applyAlignment="1">
      <alignment horizontal="center" vertical="center"/>
    </xf>
    <xf numFmtId="0" fontId="31" fillId="0" borderId="58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 readingOrder="2"/>
    </xf>
    <xf numFmtId="0" fontId="11" fillId="0" borderId="54" xfId="0" applyFont="1" applyFill="1" applyBorder="1" applyAlignment="1">
      <alignment horizontal="center" vertical="center" readingOrder="2"/>
    </xf>
    <xf numFmtId="0" fontId="11" fillId="0" borderId="55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8" fillId="0" borderId="88" xfId="0" applyFont="1" applyFill="1" applyBorder="1" applyAlignment="1">
      <alignment horizontal="left" vertical="center"/>
    </xf>
    <xf numFmtId="0" fontId="18" fillId="0" borderId="89" xfId="0" applyFont="1" applyFill="1" applyBorder="1" applyAlignment="1">
      <alignment horizontal="left" vertical="center"/>
    </xf>
    <xf numFmtId="0" fontId="18" fillId="0" borderId="54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center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 wrapText="1"/>
    </xf>
    <xf numFmtId="0" fontId="18" fillId="0" borderId="65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0" fontId="18" fillId="0" borderId="9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2" xfId="0" applyFont="1" applyFill="1" applyBorder="1" applyAlignment="1">
      <alignment horizontal="center" vertical="center" wrapText="1"/>
    </xf>
    <xf numFmtId="0" fontId="25" fillId="0" borderId="53" xfId="0" applyFont="1" applyFill="1" applyBorder="1" applyAlignment="1">
      <alignment horizontal="center" vertical="center" wrapText="1"/>
    </xf>
    <xf numFmtId="0" fontId="25" fillId="0" borderId="91" xfId="0" applyFont="1" applyFill="1" applyBorder="1" applyAlignment="1">
      <alignment horizontal="center" vertical="center" wrapText="1"/>
    </xf>
    <xf numFmtId="0" fontId="25" fillId="0" borderId="57" xfId="0" applyFont="1" applyFill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center" vertical="center"/>
    </xf>
    <xf numFmtId="0" fontId="18" fillId="0" borderId="91" xfId="0" applyFont="1" applyFill="1" applyBorder="1" applyAlignment="1">
      <alignment horizontal="center" vertical="center"/>
    </xf>
    <xf numFmtId="0" fontId="18" fillId="0" borderId="57" xfId="0" applyFont="1" applyFill="1" applyBorder="1" applyAlignment="1">
      <alignment horizontal="center" vertical="center"/>
    </xf>
    <xf numFmtId="0" fontId="11" fillId="0" borderId="80" xfId="0" applyFont="1" applyFill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81" xfId="0" applyFont="1" applyFill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 vertical="center" wrapText="1"/>
    </xf>
    <xf numFmtId="0" fontId="18" fillId="0" borderId="105" xfId="0" applyFont="1" applyFill="1" applyBorder="1" applyAlignment="1">
      <alignment horizontal="center" vertical="center" wrapText="1"/>
    </xf>
    <xf numFmtId="0" fontId="18" fillId="0" borderId="104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11" fillId="0" borderId="9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92" xfId="0" applyFont="1" applyFill="1" applyBorder="1" applyAlignment="1">
      <alignment horizontal="center" vertical="center" wrapText="1"/>
    </xf>
    <xf numFmtId="0" fontId="28" fillId="0" borderId="82" xfId="0" applyFont="1" applyFill="1" applyBorder="1" applyAlignment="1">
      <alignment horizontal="center" vertical="center" wrapText="1"/>
    </xf>
    <xf numFmtId="0" fontId="28" fillId="0" borderId="67" xfId="0" applyFont="1" applyFill="1" applyBorder="1" applyAlignment="1">
      <alignment horizontal="center" vertical="center" wrapText="1"/>
    </xf>
    <xf numFmtId="0" fontId="27" fillId="0" borderId="95" xfId="0" applyFont="1" applyFill="1" applyBorder="1" applyAlignment="1">
      <alignment horizontal="center" vertical="center" wrapText="1"/>
    </xf>
    <xf numFmtId="0" fontId="27" fillId="0" borderId="94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 readingOrder="2"/>
    </xf>
    <xf numFmtId="2" fontId="29" fillId="0" borderId="83" xfId="0" applyNumberFormat="1" applyFont="1" applyFill="1" applyBorder="1" applyAlignment="1">
      <alignment horizontal="center" vertical="center" wrapText="1"/>
    </xf>
    <xf numFmtId="2" fontId="29" fillId="0" borderId="64" xfId="0" applyNumberFormat="1" applyFont="1" applyFill="1" applyBorder="1" applyAlignment="1">
      <alignment horizontal="center" vertical="center" wrapText="1"/>
    </xf>
    <xf numFmtId="2" fontId="30" fillId="0" borderId="96" xfId="0" applyNumberFormat="1" applyFont="1" applyFill="1" applyBorder="1" applyAlignment="1">
      <alignment horizontal="center" vertical="center" wrapText="1"/>
    </xf>
    <xf numFmtId="2" fontId="30" fillId="0" borderId="63" xfId="0" applyNumberFormat="1" applyFont="1" applyFill="1" applyBorder="1" applyAlignment="1">
      <alignment horizontal="center" vertical="center" wrapText="1"/>
    </xf>
    <xf numFmtId="0" fontId="27" fillId="0" borderId="6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 readingOrder="2"/>
    </xf>
    <xf numFmtId="2" fontId="29" fillId="0" borderId="80" xfId="0" applyNumberFormat="1" applyFont="1" applyFill="1" applyBorder="1" applyAlignment="1">
      <alignment horizontal="center" vertical="center" wrapText="1"/>
    </xf>
    <xf numFmtId="2" fontId="30" fillId="0" borderId="53" xfId="0" applyNumberFormat="1" applyFont="1" applyFill="1" applyBorder="1" applyAlignment="1">
      <alignment horizontal="center" vertical="center" wrapText="1"/>
    </xf>
    <xf numFmtId="0" fontId="18" fillId="0" borderId="101" xfId="0" applyFont="1" applyFill="1" applyBorder="1" applyAlignment="1">
      <alignment horizontal="center"/>
    </xf>
    <xf numFmtId="0" fontId="18" fillId="0" borderId="102" xfId="0" applyFont="1" applyFill="1" applyBorder="1" applyAlignment="1">
      <alignment horizontal="center"/>
    </xf>
    <xf numFmtId="0" fontId="27" fillId="0" borderId="71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 readingOrder="2"/>
    </xf>
    <xf numFmtId="2" fontId="29" fillId="0" borderId="81" xfId="0" applyNumberFormat="1" applyFont="1" applyFill="1" applyBorder="1" applyAlignment="1">
      <alignment horizontal="center" vertical="center" wrapText="1"/>
    </xf>
    <xf numFmtId="2" fontId="30" fillId="0" borderId="57" xfId="0" applyNumberFormat="1" applyFont="1" applyFill="1" applyBorder="1" applyAlignment="1">
      <alignment horizontal="center" vertical="center" wrapText="1"/>
    </xf>
    <xf numFmtId="0" fontId="28" fillId="0" borderId="97" xfId="0" applyFont="1" applyFill="1" applyBorder="1" applyAlignment="1">
      <alignment horizontal="center" vertical="center" wrapText="1"/>
    </xf>
    <xf numFmtId="0" fontId="31" fillId="0" borderId="46" xfId="2" applyFont="1" applyFill="1" applyBorder="1" applyAlignment="1">
      <alignment horizontal="center" vertical="center"/>
    </xf>
    <xf numFmtId="0" fontId="31" fillId="0" borderId="8" xfId="2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/>
    </xf>
    <xf numFmtId="0" fontId="18" fillId="0" borderId="65" xfId="0" applyFont="1" applyFill="1" applyBorder="1" applyAlignment="1">
      <alignment horizontal="center" vertical="center"/>
    </xf>
    <xf numFmtId="0" fontId="18" fillId="0" borderId="71" xfId="0" applyFont="1" applyFill="1" applyBorder="1" applyAlignment="1">
      <alignment horizontal="center" vertical="center"/>
    </xf>
    <xf numFmtId="0" fontId="18" fillId="0" borderId="80" xfId="0" applyFont="1" applyFill="1" applyBorder="1" applyAlignment="1">
      <alignment horizontal="center" vertical="center"/>
    </xf>
    <xf numFmtId="0" fontId="18" fillId="0" borderId="70" xfId="0" applyFont="1" applyFill="1" applyBorder="1" applyAlignment="1">
      <alignment horizontal="center" vertical="center"/>
    </xf>
    <xf numFmtId="0" fontId="18" fillId="0" borderId="81" xfId="0" applyFont="1" applyFill="1" applyBorder="1" applyAlignment="1">
      <alignment horizontal="center" vertical="center"/>
    </xf>
    <xf numFmtId="0" fontId="16" fillId="0" borderId="57" xfId="0" applyFont="1" applyFill="1" applyBorder="1" applyAlignment="1">
      <alignment horizontal="center" vertical="center" readingOrder="2"/>
    </xf>
    <xf numFmtId="0" fontId="9" fillId="0" borderId="58" xfId="0" applyFont="1" applyFill="1" applyBorder="1" applyAlignment="1">
      <alignment horizontal="center" vertical="center" readingOrder="2"/>
    </xf>
  </cellXfs>
  <cellStyles count="4"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rightToLeft="1" view="pageBreakPreview" zoomScale="90" zoomScaleNormal="70" zoomScaleSheetLayoutView="90" workbookViewId="0">
      <pane ySplit="3" topLeftCell="A25" activePane="bottomLeft" state="frozen"/>
      <selection activeCell="A4" sqref="A4:A28"/>
      <selection pane="bottomLeft" activeCell="C12" sqref="C12:C15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8.453125" style="8" customWidth="1"/>
    <col min="6" max="6" width="7.453125" customWidth="1"/>
    <col min="7" max="7" width="8.453125" style="9" customWidth="1"/>
    <col min="8" max="8" width="11.7265625" customWidth="1"/>
    <col min="9" max="9" width="9.7265625" customWidth="1"/>
    <col min="10" max="10" width="7.453125" style="10" bestFit="1" customWidth="1"/>
    <col min="11" max="11" width="8.54296875" style="10" customWidth="1"/>
    <col min="12" max="12" width="9.1796875" style="21"/>
  </cols>
  <sheetData>
    <row r="1" spans="1:13" ht="16.5" x14ac:dyDescent="0.35">
      <c r="A1" s="182" t="s">
        <v>0</v>
      </c>
      <c r="B1" s="182"/>
      <c r="C1" s="182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4.5" thickBot="1" x14ac:dyDescent="0.35">
      <c r="L2" s="6" t="s">
        <v>2</v>
      </c>
      <c r="M2" s="7">
        <v>10</v>
      </c>
    </row>
    <row r="3" spans="1:13" s="18" customFormat="1" ht="31.5" customHeight="1" thickBot="1" x14ac:dyDescent="0.3">
      <c r="A3" s="11" t="s">
        <v>3</v>
      </c>
      <c r="B3" s="11" t="s">
        <v>4</v>
      </c>
      <c r="C3" s="12" t="s">
        <v>5</v>
      </c>
      <c r="D3" s="183" t="s">
        <v>6</v>
      </c>
      <c r="E3" s="184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5">
      <c r="A4" s="174" t="s">
        <v>14</v>
      </c>
      <c r="B4" s="174" t="s">
        <v>94</v>
      </c>
      <c r="C4" s="185" t="s">
        <v>92</v>
      </c>
      <c r="D4" s="19" t="s">
        <v>97</v>
      </c>
      <c r="E4" s="20" t="s">
        <v>15</v>
      </c>
      <c r="F4" s="217">
        <v>0.6</v>
      </c>
      <c r="G4" s="190"/>
      <c r="H4" s="193">
        <f>IF(G4&lt;J4,0,IF(G4=J4,$M$1,IF(G4&gt;K4,$M$2,$M$3/(K4-J4)*(G4-J4)+$M$1)))</f>
        <v>0</v>
      </c>
      <c r="I4" s="214">
        <f>H4*F4+H8*F8</f>
        <v>0</v>
      </c>
      <c r="J4" s="190">
        <v>2</v>
      </c>
      <c r="K4" s="199">
        <v>4</v>
      </c>
      <c r="L4" s="188">
        <f>SUM(F4:F11)</f>
        <v>1</v>
      </c>
    </row>
    <row r="5" spans="1:13" s="22" customFormat="1" ht="14.25" customHeight="1" x14ac:dyDescent="0.25">
      <c r="A5" s="175"/>
      <c r="B5" s="175"/>
      <c r="C5" s="186"/>
      <c r="D5" s="23" t="s">
        <v>98</v>
      </c>
      <c r="E5" s="24">
        <f>$M$1</f>
        <v>7</v>
      </c>
      <c r="F5" s="218"/>
      <c r="G5" s="191"/>
      <c r="H5" s="194"/>
      <c r="I5" s="215"/>
      <c r="J5" s="191"/>
      <c r="K5" s="200"/>
      <c r="L5" s="189"/>
    </row>
    <row r="6" spans="1:13" s="22" customFormat="1" x14ac:dyDescent="0.25">
      <c r="A6" s="175"/>
      <c r="B6" s="175"/>
      <c r="C6" s="186"/>
      <c r="D6" s="23" t="s">
        <v>99</v>
      </c>
      <c r="E6" s="25">
        <v>8.5</v>
      </c>
      <c r="F6" s="218"/>
      <c r="G6" s="191"/>
      <c r="H6" s="194"/>
      <c r="I6" s="215"/>
      <c r="J6" s="191"/>
      <c r="K6" s="200"/>
      <c r="L6" s="189"/>
    </row>
    <row r="7" spans="1:13" s="22" customFormat="1" ht="15" customHeight="1" thickBot="1" x14ac:dyDescent="0.3">
      <c r="A7" s="175"/>
      <c r="B7" s="175"/>
      <c r="C7" s="187"/>
      <c r="D7" s="26" t="s">
        <v>100</v>
      </c>
      <c r="E7" s="27">
        <v>10</v>
      </c>
      <c r="F7" s="219"/>
      <c r="G7" s="192"/>
      <c r="H7" s="195"/>
      <c r="I7" s="215"/>
      <c r="J7" s="192"/>
      <c r="K7" s="201"/>
      <c r="L7" s="189"/>
    </row>
    <row r="8" spans="1:13" s="22" customFormat="1" ht="14.25" customHeight="1" x14ac:dyDescent="0.25">
      <c r="A8" s="175"/>
      <c r="B8" s="175"/>
      <c r="C8" s="174" t="s">
        <v>108</v>
      </c>
      <c r="D8" s="19" t="s">
        <v>101</v>
      </c>
      <c r="E8" s="20" t="s">
        <v>15</v>
      </c>
      <c r="F8" s="217">
        <v>0.4</v>
      </c>
      <c r="G8" s="190"/>
      <c r="H8" s="193">
        <f>IF(G8&lt;J8,0,IF(G8=J8,$M$1,IF(G8&gt;K8,$M$2,$M$3/(K8-J8)*(G8-J8)+$M$1)))</f>
        <v>0</v>
      </c>
      <c r="I8" s="215"/>
      <c r="J8" s="190">
        <v>1</v>
      </c>
      <c r="K8" s="199">
        <v>3</v>
      </c>
      <c r="L8" s="189"/>
    </row>
    <row r="9" spans="1:13" s="22" customFormat="1" ht="14.25" customHeight="1" x14ac:dyDescent="0.25">
      <c r="A9" s="175"/>
      <c r="B9" s="175"/>
      <c r="C9" s="175"/>
      <c r="D9" s="23" t="s">
        <v>102</v>
      </c>
      <c r="E9" s="24">
        <f>$M$1</f>
        <v>7</v>
      </c>
      <c r="F9" s="218"/>
      <c r="G9" s="191"/>
      <c r="H9" s="194"/>
      <c r="I9" s="215"/>
      <c r="J9" s="191"/>
      <c r="K9" s="200"/>
      <c r="L9" s="189"/>
    </row>
    <row r="10" spans="1:13" s="22" customFormat="1" ht="14.25" customHeight="1" x14ac:dyDescent="0.25">
      <c r="A10" s="175"/>
      <c r="B10" s="175"/>
      <c r="C10" s="175"/>
      <c r="D10" s="28" t="s">
        <v>93</v>
      </c>
      <c r="E10" s="25">
        <v>8.5</v>
      </c>
      <c r="F10" s="218"/>
      <c r="G10" s="191"/>
      <c r="H10" s="194"/>
      <c r="I10" s="215"/>
      <c r="J10" s="191"/>
      <c r="K10" s="200"/>
      <c r="L10" s="189"/>
    </row>
    <row r="11" spans="1:13" s="22" customFormat="1" ht="15" customHeight="1" thickBot="1" x14ac:dyDescent="0.3">
      <c r="A11" s="175"/>
      <c r="B11" s="175"/>
      <c r="C11" s="176"/>
      <c r="D11" s="26" t="s">
        <v>95</v>
      </c>
      <c r="E11" s="27">
        <v>10</v>
      </c>
      <c r="F11" s="219"/>
      <c r="G11" s="192"/>
      <c r="H11" s="195"/>
      <c r="I11" s="215"/>
      <c r="J11" s="192"/>
      <c r="K11" s="201"/>
      <c r="L11" s="189"/>
    </row>
    <row r="12" spans="1:13" s="22" customFormat="1" ht="14.25" customHeight="1" x14ac:dyDescent="0.25">
      <c r="A12" s="175"/>
      <c r="B12" s="174" t="s">
        <v>96</v>
      </c>
      <c r="C12" s="185" t="s">
        <v>92</v>
      </c>
      <c r="D12" s="19" t="s">
        <v>97</v>
      </c>
      <c r="E12" s="20" t="s">
        <v>15</v>
      </c>
      <c r="F12" s="217">
        <v>0.6</v>
      </c>
      <c r="G12" s="190"/>
      <c r="H12" s="193">
        <f>IF(G12&lt;J12,0,IF(G12=J12,$M$1,IF(G12&gt;K12,$M$2,$M$3/(K12-J12)*(G12-J12)+$M$1)))</f>
        <v>0</v>
      </c>
      <c r="I12" s="214">
        <f>+H12*F12+H16*F16</f>
        <v>0</v>
      </c>
      <c r="J12" s="190">
        <v>2</v>
      </c>
      <c r="K12" s="199">
        <v>4</v>
      </c>
      <c r="L12" s="188">
        <f>SUM(F12:F19)</f>
        <v>1</v>
      </c>
    </row>
    <row r="13" spans="1:13" s="22" customFormat="1" ht="14.25" customHeight="1" x14ac:dyDescent="0.25">
      <c r="A13" s="175"/>
      <c r="B13" s="175"/>
      <c r="C13" s="186"/>
      <c r="D13" s="23" t="s">
        <v>98</v>
      </c>
      <c r="E13" s="24">
        <f>$M$1</f>
        <v>7</v>
      </c>
      <c r="F13" s="218"/>
      <c r="G13" s="191"/>
      <c r="H13" s="194"/>
      <c r="I13" s="215"/>
      <c r="J13" s="191"/>
      <c r="K13" s="200"/>
      <c r="L13" s="189"/>
    </row>
    <row r="14" spans="1:13" s="22" customFormat="1" x14ac:dyDescent="0.25">
      <c r="A14" s="175"/>
      <c r="B14" s="175"/>
      <c r="C14" s="186"/>
      <c r="D14" s="23" t="s">
        <v>99</v>
      </c>
      <c r="E14" s="25">
        <v>8.5</v>
      </c>
      <c r="F14" s="218"/>
      <c r="G14" s="191"/>
      <c r="H14" s="194"/>
      <c r="I14" s="215"/>
      <c r="J14" s="191"/>
      <c r="K14" s="200"/>
      <c r="L14" s="189"/>
    </row>
    <row r="15" spans="1:13" s="22" customFormat="1" ht="15" customHeight="1" thickBot="1" x14ac:dyDescent="0.3">
      <c r="A15" s="175"/>
      <c r="B15" s="175"/>
      <c r="C15" s="187"/>
      <c r="D15" s="26" t="s">
        <v>100</v>
      </c>
      <c r="E15" s="27">
        <v>10</v>
      </c>
      <c r="F15" s="219"/>
      <c r="G15" s="192"/>
      <c r="H15" s="195"/>
      <c r="I15" s="215"/>
      <c r="J15" s="192"/>
      <c r="K15" s="201"/>
      <c r="L15" s="189"/>
    </row>
    <row r="16" spans="1:13" s="22" customFormat="1" ht="25" customHeight="1" x14ac:dyDescent="0.25">
      <c r="A16" s="175"/>
      <c r="B16" s="175"/>
      <c r="C16" s="174" t="s">
        <v>108</v>
      </c>
      <c r="D16" s="19" t="s">
        <v>101</v>
      </c>
      <c r="E16" s="20" t="s">
        <v>15</v>
      </c>
      <c r="F16" s="217">
        <v>0.4</v>
      </c>
      <c r="G16" s="190"/>
      <c r="H16" s="193">
        <f>IF(G16&lt;J16,0,IF(G16=J16,$M$1,IF(G16&gt;K16,$M$2,$M$3/(K16-J16)*(G16-J16)+$M$1)))</f>
        <v>0</v>
      </c>
      <c r="I16" s="215"/>
      <c r="J16" s="196">
        <v>1</v>
      </c>
      <c r="K16" s="199">
        <v>3</v>
      </c>
      <c r="L16" s="189"/>
    </row>
    <row r="17" spans="1:12" s="22" customFormat="1" ht="25" customHeight="1" x14ac:dyDescent="0.25">
      <c r="A17" s="175"/>
      <c r="B17" s="175"/>
      <c r="C17" s="175"/>
      <c r="D17" s="23" t="s">
        <v>103</v>
      </c>
      <c r="E17" s="24">
        <f>$M$1</f>
        <v>7</v>
      </c>
      <c r="F17" s="218"/>
      <c r="G17" s="191"/>
      <c r="H17" s="194"/>
      <c r="I17" s="215"/>
      <c r="J17" s="197"/>
      <c r="K17" s="200"/>
      <c r="L17" s="189"/>
    </row>
    <row r="18" spans="1:12" s="22" customFormat="1" ht="25" customHeight="1" x14ac:dyDescent="0.25">
      <c r="A18" s="175"/>
      <c r="B18" s="175"/>
      <c r="C18" s="175"/>
      <c r="D18" s="28" t="s">
        <v>93</v>
      </c>
      <c r="E18" s="25">
        <v>8.5</v>
      </c>
      <c r="F18" s="218"/>
      <c r="G18" s="191"/>
      <c r="H18" s="194"/>
      <c r="I18" s="215"/>
      <c r="J18" s="197"/>
      <c r="K18" s="200"/>
      <c r="L18" s="189"/>
    </row>
    <row r="19" spans="1:12" s="22" customFormat="1" ht="14.5" thickBot="1" x14ac:dyDescent="0.3">
      <c r="A19" s="175"/>
      <c r="B19" s="175"/>
      <c r="C19" s="176"/>
      <c r="D19" s="26" t="s">
        <v>95</v>
      </c>
      <c r="E19" s="27">
        <v>10</v>
      </c>
      <c r="F19" s="219"/>
      <c r="G19" s="192"/>
      <c r="H19" s="195"/>
      <c r="I19" s="215"/>
      <c r="J19" s="198"/>
      <c r="K19" s="201"/>
      <c r="L19" s="189"/>
    </row>
    <row r="20" spans="1:12" ht="14.25" customHeight="1" x14ac:dyDescent="0.25">
      <c r="A20" s="175"/>
      <c r="B20" s="177" t="s">
        <v>16</v>
      </c>
      <c r="C20" s="177"/>
      <c r="D20" s="19" t="s">
        <v>18</v>
      </c>
      <c r="E20" s="20">
        <v>0</v>
      </c>
      <c r="F20" s="217">
        <v>1</v>
      </c>
      <c r="G20" s="190"/>
      <c r="H20" s="193">
        <f>G20</f>
        <v>0</v>
      </c>
      <c r="I20" s="214">
        <f>H20*F20</f>
        <v>0</v>
      </c>
      <c r="J20" s="208"/>
      <c r="K20" s="211"/>
      <c r="L20" s="188">
        <f>SUM(F20)</f>
        <v>1</v>
      </c>
    </row>
    <row r="21" spans="1:12" ht="14.25" customHeight="1" x14ac:dyDescent="0.25">
      <c r="A21" s="175"/>
      <c r="B21" s="178"/>
      <c r="C21" s="178"/>
      <c r="D21" s="23" t="s">
        <v>104</v>
      </c>
      <c r="E21" s="24">
        <v>5</v>
      </c>
      <c r="F21" s="218"/>
      <c r="G21" s="191"/>
      <c r="H21" s="194"/>
      <c r="I21" s="215"/>
      <c r="J21" s="209"/>
      <c r="K21" s="212"/>
      <c r="L21" s="202"/>
    </row>
    <row r="22" spans="1:12" ht="15" customHeight="1" thickBot="1" x14ac:dyDescent="0.3">
      <c r="A22" s="176"/>
      <c r="B22" s="179"/>
      <c r="C22" s="179"/>
      <c r="D22" s="26" t="s">
        <v>19</v>
      </c>
      <c r="E22" s="27">
        <v>10</v>
      </c>
      <c r="F22" s="219"/>
      <c r="G22" s="192"/>
      <c r="H22" s="195"/>
      <c r="I22" s="216"/>
      <c r="J22" s="210"/>
      <c r="K22" s="213"/>
      <c r="L22" s="203"/>
    </row>
    <row r="23" spans="1:12" ht="24.75" customHeight="1" x14ac:dyDescent="0.25">
      <c r="A23" s="174" t="s">
        <v>20</v>
      </c>
      <c r="B23" s="177" t="s">
        <v>21</v>
      </c>
      <c r="C23" s="177" t="s">
        <v>17</v>
      </c>
      <c r="D23" s="180" t="s">
        <v>22</v>
      </c>
      <c r="E23" s="181"/>
      <c r="F23" s="29"/>
      <c r="G23" s="30"/>
      <c r="H23" s="31">
        <f>G23*F23</f>
        <v>0</v>
      </c>
      <c r="I23" s="214"/>
      <c r="J23" s="208"/>
      <c r="K23" s="211"/>
      <c r="L23" s="188">
        <f>SUM(F23:F25)</f>
        <v>0</v>
      </c>
    </row>
    <row r="24" spans="1:12" ht="24.75" customHeight="1" x14ac:dyDescent="0.25">
      <c r="A24" s="175"/>
      <c r="B24" s="178"/>
      <c r="C24" s="178"/>
      <c r="D24" s="204" t="s">
        <v>23</v>
      </c>
      <c r="E24" s="205"/>
      <c r="F24" s="32"/>
      <c r="G24" s="33"/>
      <c r="H24" s="34">
        <f>G24*F24</f>
        <v>0</v>
      </c>
      <c r="I24" s="215"/>
      <c r="J24" s="209"/>
      <c r="K24" s="212"/>
      <c r="L24" s="202"/>
    </row>
    <row r="25" spans="1:12" ht="24.75" customHeight="1" thickBot="1" x14ac:dyDescent="0.3">
      <c r="A25" s="176"/>
      <c r="B25" s="179"/>
      <c r="C25" s="179"/>
      <c r="D25" s="206" t="s">
        <v>24</v>
      </c>
      <c r="E25" s="207"/>
      <c r="F25" s="35"/>
      <c r="G25" s="36"/>
      <c r="H25" s="37">
        <f>G25*F25</f>
        <v>0</v>
      </c>
      <c r="I25" s="216"/>
      <c r="J25" s="210"/>
      <c r="K25" s="213"/>
      <c r="L25" s="203"/>
    </row>
    <row r="26" spans="1:12" ht="24" customHeight="1" x14ac:dyDescent="0.25">
      <c r="A26" t="s">
        <v>25</v>
      </c>
      <c r="B26" s="38"/>
      <c r="D26" t="s">
        <v>25</v>
      </c>
      <c r="E26" s="221"/>
      <c r="F26" s="221"/>
      <c r="G26" s="221"/>
      <c r="H26" t="s">
        <v>25</v>
      </c>
      <c r="I26" s="221"/>
      <c r="J26" s="221"/>
      <c r="K26" s="221"/>
    </row>
    <row r="27" spans="1:12" s="40" customFormat="1" ht="24" customHeight="1" x14ac:dyDescent="0.25">
      <c r="A27" t="s">
        <v>25</v>
      </c>
      <c r="B27" s="38"/>
      <c r="C27" s="39"/>
      <c r="D27" t="s">
        <v>25</v>
      </c>
      <c r="E27" s="222"/>
      <c r="F27" s="222"/>
      <c r="G27" s="222"/>
      <c r="H27" t="s">
        <v>25</v>
      </c>
      <c r="I27" s="222"/>
      <c r="J27" s="222"/>
      <c r="K27" s="222"/>
      <c r="L27" s="39"/>
    </row>
    <row r="28" spans="1:12" s="40" customFormat="1" ht="12.5" x14ac:dyDescent="0.25">
      <c r="C28" s="39"/>
      <c r="D28" s="39"/>
      <c r="E28" s="223"/>
      <c r="F28" s="223"/>
      <c r="G28" s="223"/>
      <c r="H28" s="39"/>
      <c r="I28" s="223"/>
      <c r="J28" s="223"/>
      <c r="K28" s="223"/>
      <c r="L28" s="39"/>
    </row>
    <row r="29" spans="1:12" ht="15.5" x14ac:dyDescent="0.35">
      <c r="A29" s="220" t="s">
        <v>26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</row>
    <row r="30" spans="1:12" x14ac:dyDescent="0.25">
      <c r="C30" s="21"/>
      <c r="D30" s="21"/>
      <c r="E30" s="21"/>
      <c r="F30" s="21"/>
      <c r="G30" s="41"/>
      <c r="H30" s="21"/>
      <c r="I30" s="21"/>
      <c r="J30" s="42"/>
      <c r="K30" s="42"/>
    </row>
    <row r="31" spans="1:12" x14ac:dyDescent="0.25">
      <c r="C31" s="21"/>
      <c r="D31" s="21"/>
      <c r="E31" s="21"/>
      <c r="F31" s="21"/>
      <c r="G31" s="41"/>
      <c r="H31" s="21"/>
      <c r="I31" s="21"/>
      <c r="J31" s="42"/>
      <c r="K31" s="42"/>
    </row>
    <row r="32" spans="1:12" x14ac:dyDescent="0.25">
      <c r="C32" s="21"/>
      <c r="D32" s="21"/>
      <c r="E32" s="21"/>
      <c r="F32" s="21"/>
      <c r="G32" s="41"/>
      <c r="H32" s="21"/>
      <c r="I32" s="21"/>
      <c r="J32" s="42"/>
      <c r="K32" s="42"/>
    </row>
    <row r="33" spans="1:13" x14ac:dyDescent="0.25">
      <c r="C33" s="21"/>
      <c r="D33" s="21"/>
      <c r="E33" s="21"/>
      <c r="F33" s="21"/>
      <c r="G33" s="41"/>
      <c r="H33" s="21"/>
      <c r="I33" s="21"/>
      <c r="J33" s="42"/>
      <c r="K33" s="42"/>
    </row>
    <row r="34" spans="1:13" x14ac:dyDescent="0.25">
      <c r="C34" s="21"/>
      <c r="D34" s="21"/>
      <c r="E34" s="21"/>
      <c r="F34" s="21"/>
      <c r="G34" s="41"/>
      <c r="H34" s="21"/>
      <c r="I34" s="21"/>
      <c r="J34" s="42"/>
      <c r="K34" s="42"/>
    </row>
    <row r="35" spans="1:13" x14ac:dyDescent="0.25">
      <c r="C35" s="21"/>
      <c r="D35" s="21"/>
      <c r="E35" s="21"/>
      <c r="F35" s="21"/>
      <c r="G35" s="41"/>
      <c r="H35" s="21"/>
      <c r="I35" s="21"/>
      <c r="J35" s="42"/>
      <c r="K35" s="42"/>
    </row>
    <row r="36" spans="1:13" x14ac:dyDescent="0.25">
      <c r="C36" s="21"/>
      <c r="D36" s="21"/>
      <c r="E36" s="21"/>
      <c r="F36" s="21"/>
      <c r="G36" s="41"/>
      <c r="H36" s="21"/>
      <c r="I36" s="21"/>
      <c r="J36" s="42"/>
      <c r="K36" s="42"/>
    </row>
    <row r="37" spans="1:13" x14ac:dyDescent="0.25">
      <c r="C37" s="21"/>
      <c r="D37" s="21"/>
      <c r="E37" s="21"/>
      <c r="F37" s="21"/>
      <c r="G37" s="41"/>
      <c r="H37" s="21"/>
      <c r="I37" s="21"/>
      <c r="J37" s="42"/>
      <c r="K37" s="42"/>
    </row>
    <row r="38" spans="1:13" s="21" customFormat="1" x14ac:dyDescent="0.25">
      <c r="A38"/>
      <c r="B38"/>
      <c r="G38" s="41"/>
      <c r="J38" s="42"/>
      <c r="K38" s="42"/>
      <c r="M38"/>
    </row>
    <row r="39" spans="1:13" s="21" customFormat="1" x14ac:dyDescent="0.25">
      <c r="A39"/>
      <c r="B39"/>
      <c r="G39" s="41"/>
      <c r="J39" s="42"/>
      <c r="K39" s="42"/>
      <c r="M39"/>
    </row>
    <row r="40" spans="1:13" s="21" customFormat="1" x14ac:dyDescent="0.25">
      <c r="A40"/>
      <c r="B40"/>
      <c r="G40" s="41"/>
      <c r="J40" s="42"/>
      <c r="K40" s="42"/>
      <c r="M40"/>
    </row>
    <row r="41" spans="1:13" s="21" customFormat="1" x14ac:dyDescent="0.25">
      <c r="A41"/>
      <c r="B41"/>
      <c r="G41" s="41"/>
      <c r="J41" s="42"/>
      <c r="K41" s="42"/>
      <c r="M41"/>
    </row>
    <row r="42" spans="1:13" s="21" customFormat="1" x14ac:dyDescent="0.25">
      <c r="A42"/>
      <c r="B42"/>
      <c r="G42" s="41"/>
      <c r="J42" s="42"/>
      <c r="K42" s="42"/>
      <c r="M42"/>
    </row>
    <row r="43" spans="1:13" s="21" customFormat="1" x14ac:dyDescent="0.25">
      <c r="A43"/>
      <c r="B43"/>
      <c r="G43" s="41"/>
      <c r="J43" s="42"/>
      <c r="K43" s="42"/>
      <c r="M43"/>
    </row>
    <row r="44" spans="1:13" s="21" customFormat="1" x14ac:dyDescent="0.25">
      <c r="A44"/>
      <c r="B44"/>
      <c r="G44" s="41"/>
      <c r="J44" s="42"/>
      <c r="K44" s="42"/>
      <c r="M44"/>
    </row>
    <row r="45" spans="1:13" s="21" customFormat="1" x14ac:dyDescent="0.25">
      <c r="A45"/>
      <c r="B45"/>
      <c r="G45" s="41"/>
      <c r="J45" s="42"/>
      <c r="K45" s="42"/>
      <c r="M45"/>
    </row>
    <row r="46" spans="1:13" s="21" customFormat="1" x14ac:dyDescent="0.25">
      <c r="A46"/>
      <c r="B46"/>
      <c r="G46" s="41"/>
      <c r="J46" s="42"/>
      <c r="K46" s="42"/>
      <c r="M46"/>
    </row>
    <row r="47" spans="1:13" s="21" customFormat="1" x14ac:dyDescent="0.25">
      <c r="A47"/>
      <c r="B47"/>
      <c r="G47" s="41"/>
      <c r="J47" s="42"/>
      <c r="K47" s="42"/>
      <c r="M47"/>
    </row>
  </sheetData>
  <mergeCells count="59">
    <mergeCell ref="H4:H7"/>
    <mergeCell ref="E27:G27"/>
    <mergeCell ref="I27:K27"/>
    <mergeCell ref="E28:G28"/>
    <mergeCell ref="I28:K28"/>
    <mergeCell ref="G4:G7"/>
    <mergeCell ref="I23:I25"/>
    <mergeCell ref="K8:K11"/>
    <mergeCell ref="J4:J7"/>
    <mergeCell ref="K4:K7"/>
    <mergeCell ref="F12:F15"/>
    <mergeCell ref="F16:F19"/>
    <mergeCell ref="F8:F11"/>
    <mergeCell ref="A29:K29"/>
    <mergeCell ref="L4:L11"/>
    <mergeCell ref="E26:G26"/>
    <mergeCell ref="I26:K26"/>
    <mergeCell ref="J20:J22"/>
    <mergeCell ref="K20:K22"/>
    <mergeCell ref="G12:G15"/>
    <mergeCell ref="I12:I19"/>
    <mergeCell ref="J12:J15"/>
    <mergeCell ref="K12:K15"/>
    <mergeCell ref="H12:H15"/>
    <mergeCell ref="I4:I11"/>
    <mergeCell ref="J8:J11"/>
    <mergeCell ref="G8:G11"/>
    <mergeCell ref="H8:H11"/>
    <mergeCell ref="F4:F7"/>
    <mergeCell ref="L23:L25"/>
    <mergeCell ref="D24:E24"/>
    <mergeCell ref="D25:E25"/>
    <mergeCell ref="L20:L22"/>
    <mergeCell ref="J23:J25"/>
    <mergeCell ref="K23:K25"/>
    <mergeCell ref="I20:I22"/>
    <mergeCell ref="G20:G22"/>
    <mergeCell ref="H20:H22"/>
    <mergeCell ref="F20:F22"/>
    <mergeCell ref="L12:L19"/>
    <mergeCell ref="G16:G19"/>
    <mergeCell ref="H16:H19"/>
    <mergeCell ref="J16:J19"/>
    <mergeCell ref="K16:K19"/>
    <mergeCell ref="A23:A25"/>
    <mergeCell ref="B23:B25"/>
    <mergeCell ref="C23:C25"/>
    <mergeCell ref="D23:E23"/>
    <mergeCell ref="A1:C1"/>
    <mergeCell ref="D3:E3"/>
    <mergeCell ref="C16:C19"/>
    <mergeCell ref="A4:A22"/>
    <mergeCell ref="B4:B11"/>
    <mergeCell ref="B12:B19"/>
    <mergeCell ref="C12:C15"/>
    <mergeCell ref="B20:B22"/>
    <mergeCell ref="C20:C22"/>
    <mergeCell ref="C8:C11"/>
    <mergeCell ref="C4:C7"/>
  </mergeCells>
  <conditionalFormatting sqref="G20 G16 G23:G25 G12">
    <cfRule type="cellIs" dxfId="6" priority="3" stopIfTrue="1" operator="equal">
      <formula>0</formula>
    </cfRule>
  </conditionalFormatting>
  <conditionalFormatting sqref="L4:L25">
    <cfRule type="cellIs" dxfId="5" priority="4" stopIfTrue="1" operator="lessThan">
      <formula>1</formula>
    </cfRule>
  </conditionalFormatting>
  <conditionalFormatting sqref="G8 G4">
    <cfRule type="cellIs" dxfId="4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8" orientation="portrait" r:id="rId1"/>
  <headerFooter alignWithMargins="0">
    <oddHeader>&amp;Lעמוד &amp;P מתוך &amp;N&amp;C&amp;"Arial,מודגש"&amp;12מכרז מס' 32/8.2017 : אספקת שירותי אחזקה, ניקיון, גינון והדברה למרכז הדרכה של משרד החינוך בבאר שבע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4"/>
  <sheetViews>
    <sheetView rightToLeft="1" view="pageBreakPreview" zoomScaleNormal="100" zoomScaleSheetLayoutView="100" workbookViewId="0">
      <selection activeCell="B2" sqref="B2"/>
    </sheetView>
  </sheetViews>
  <sheetFormatPr defaultColWidth="9.1796875" defaultRowHeight="17.25" customHeight="1" x14ac:dyDescent="0.3"/>
  <cols>
    <col min="1" max="1" width="8.26953125" style="51" bestFit="1" customWidth="1"/>
    <col min="2" max="2" width="36.81640625" style="51" customWidth="1"/>
    <col min="3" max="3" width="13.453125" style="108" customWidth="1"/>
    <col min="4" max="4" width="6.81640625" style="51" customWidth="1"/>
    <col min="5" max="5" width="8.453125" style="51" customWidth="1"/>
    <col min="6" max="6" width="8.54296875" style="51" customWidth="1"/>
    <col min="7" max="7" width="8" style="51" customWidth="1"/>
    <col min="8" max="8" width="11.453125" style="51" customWidth="1"/>
    <col min="9" max="9" width="7.26953125" style="51" customWidth="1"/>
    <col min="10" max="10" width="8" style="51" customWidth="1"/>
    <col min="11" max="11" width="8.1796875" style="108" customWidth="1"/>
    <col min="12" max="12" width="8.453125" style="51" customWidth="1"/>
    <col min="13" max="13" width="24" style="51" customWidth="1"/>
    <col min="14" max="16384" width="9.1796875" style="51"/>
  </cols>
  <sheetData>
    <row r="1" spans="1:15" ht="18.5" thickTop="1" x14ac:dyDescent="0.3">
      <c r="A1" s="43" t="s">
        <v>27</v>
      </c>
      <c r="B1" s="44" t="s">
        <v>28</v>
      </c>
      <c r="C1" s="45" t="s">
        <v>29</v>
      </c>
      <c r="D1" s="226" t="s">
        <v>107</v>
      </c>
      <c r="E1" s="227"/>
      <c r="F1" s="227"/>
      <c r="G1" s="227"/>
      <c r="H1" s="228"/>
      <c r="I1" s="46" t="s">
        <v>30</v>
      </c>
      <c r="J1" s="47">
        <v>1</v>
      </c>
      <c r="K1" s="48" t="s">
        <v>31</v>
      </c>
      <c r="L1" s="49"/>
      <c r="M1" s="50"/>
    </row>
    <row r="2" spans="1:15" ht="18" customHeight="1" thickBot="1" x14ac:dyDescent="0.35">
      <c r="A2" s="52" t="s">
        <v>32</v>
      </c>
      <c r="B2" s="309" t="s">
        <v>75</v>
      </c>
      <c r="C2" s="53" t="s">
        <v>113</v>
      </c>
      <c r="D2" s="229"/>
      <c r="E2" s="230"/>
      <c r="F2" s="230"/>
      <c r="G2" s="230"/>
      <c r="H2" s="231"/>
      <c r="I2" s="54" t="s">
        <v>33</v>
      </c>
      <c r="J2" s="55">
        <v>2</v>
      </c>
      <c r="K2" s="56" t="s">
        <v>34</v>
      </c>
      <c r="L2" s="57"/>
      <c r="M2" s="58"/>
    </row>
    <row r="3" spans="1:15" s="62" customFormat="1" ht="17.25" customHeight="1" thickTop="1" x14ac:dyDescent="0.25">
      <c r="A3" s="232" t="s">
        <v>35</v>
      </c>
      <c r="B3" s="233"/>
      <c r="C3" s="236" t="s">
        <v>36</v>
      </c>
      <c r="D3" s="59" t="s">
        <v>7</v>
      </c>
      <c r="E3" s="60" t="s">
        <v>37</v>
      </c>
      <c r="F3" s="61">
        <v>1</v>
      </c>
      <c r="G3" s="60" t="s">
        <v>37</v>
      </c>
      <c r="H3" s="61">
        <v>2</v>
      </c>
      <c r="I3" s="60" t="s">
        <v>37</v>
      </c>
      <c r="J3" s="61">
        <v>3</v>
      </c>
      <c r="K3" s="60" t="s">
        <v>37</v>
      </c>
      <c r="L3" s="61">
        <v>4</v>
      </c>
      <c r="M3" s="236" t="s">
        <v>38</v>
      </c>
    </row>
    <row r="4" spans="1:15" s="62" customFormat="1" ht="17.25" customHeight="1" thickBot="1" x14ac:dyDescent="0.3">
      <c r="A4" s="234"/>
      <c r="B4" s="235"/>
      <c r="C4" s="237"/>
      <c r="D4" s="63" t="s">
        <v>39</v>
      </c>
      <c r="E4" s="64" t="s">
        <v>40</v>
      </c>
      <c r="F4" s="65" t="s">
        <v>41</v>
      </c>
      <c r="G4" s="64" t="s">
        <v>40</v>
      </c>
      <c r="H4" s="65" t="s">
        <v>41</v>
      </c>
      <c r="I4" s="64" t="s">
        <v>40</v>
      </c>
      <c r="J4" s="65" t="s">
        <v>41</v>
      </c>
      <c r="K4" s="64" t="s">
        <v>40</v>
      </c>
      <c r="L4" s="65" t="s">
        <v>41</v>
      </c>
      <c r="M4" s="237"/>
      <c r="O4" s="66"/>
    </row>
    <row r="5" spans="1:15" s="62" customFormat="1" ht="23.5" thickTop="1" x14ac:dyDescent="0.25">
      <c r="A5" s="224" t="s">
        <v>42</v>
      </c>
      <c r="B5" s="67" t="s">
        <v>83</v>
      </c>
      <c r="C5" s="68" t="s">
        <v>43</v>
      </c>
      <c r="D5" s="69">
        <v>0.4</v>
      </c>
      <c r="E5" s="70"/>
      <c r="F5" s="71"/>
      <c r="G5" s="70"/>
      <c r="H5" s="71"/>
      <c r="I5" s="70"/>
      <c r="J5" s="71"/>
      <c r="K5" s="70"/>
      <c r="L5" s="71"/>
      <c r="M5" s="72" t="s">
        <v>44</v>
      </c>
    </row>
    <row r="6" spans="1:15" s="62" customFormat="1" ht="23" x14ac:dyDescent="0.25">
      <c r="A6" s="238"/>
      <c r="B6" s="73" t="s">
        <v>84</v>
      </c>
      <c r="C6" s="68" t="s">
        <v>43</v>
      </c>
      <c r="D6" s="69">
        <v>0.4</v>
      </c>
      <c r="E6" s="70"/>
      <c r="F6" s="74"/>
      <c r="G6" s="70"/>
      <c r="H6" s="74"/>
      <c r="I6" s="70"/>
      <c r="J6" s="71"/>
      <c r="K6" s="70"/>
      <c r="L6" s="71"/>
      <c r="M6" s="75" t="s">
        <v>44</v>
      </c>
    </row>
    <row r="7" spans="1:15" s="62" customFormat="1" ht="17.25" customHeight="1" thickBot="1" x14ac:dyDescent="0.3">
      <c r="A7" s="238"/>
      <c r="B7" s="76" t="s">
        <v>45</v>
      </c>
      <c r="C7" s="68" t="s">
        <v>46</v>
      </c>
      <c r="D7" s="77">
        <v>0.2</v>
      </c>
      <c r="E7" s="70"/>
      <c r="F7" s="78"/>
      <c r="G7" s="70"/>
      <c r="H7" s="78"/>
      <c r="I7" s="70"/>
      <c r="J7" s="78"/>
      <c r="K7" s="70"/>
      <c r="L7" s="78"/>
      <c r="M7" s="79" t="s">
        <v>44</v>
      </c>
    </row>
    <row r="8" spans="1:15" s="62" customFormat="1" ht="17.25" customHeight="1" thickBot="1" x14ac:dyDescent="0.3">
      <c r="A8" s="225"/>
      <c r="B8" s="80" t="s">
        <v>47</v>
      </c>
      <c r="C8" s="81"/>
      <c r="D8" s="82">
        <f>SUM(D5:D7)</f>
        <v>1</v>
      </c>
      <c r="E8" s="83"/>
      <c r="F8" s="84"/>
      <c r="G8" s="83"/>
      <c r="H8" s="84"/>
      <c r="I8" s="83"/>
      <c r="J8" s="84"/>
      <c r="K8" s="83"/>
      <c r="L8" s="84"/>
      <c r="M8" s="85"/>
    </row>
    <row r="9" spans="1:15" s="62" customFormat="1" ht="17.25" customHeight="1" thickTop="1" thickBot="1" x14ac:dyDescent="0.3">
      <c r="A9" s="224" t="s">
        <v>48</v>
      </c>
      <c r="B9" s="86" t="s">
        <v>48</v>
      </c>
      <c r="C9" s="68" t="s">
        <v>46</v>
      </c>
      <c r="D9" s="87">
        <v>1</v>
      </c>
      <c r="E9" s="70"/>
      <c r="F9" s="74"/>
      <c r="G9" s="70"/>
      <c r="H9" s="74"/>
      <c r="I9" s="70"/>
      <c r="J9" s="78"/>
      <c r="K9" s="70"/>
      <c r="L9" s="78"/>
      <c r="M9" s="79" t="s">
        <v>44</v>
      </c>
    </row>
    <row r="10" spans="1:15" s="62" customFormat="1" ht="17.25" customHeight="1" thickBot="1" x14ac:dyDescent="0.3">
      <c r="A10" s="225"/>
      <c r="B10" s="80" t="s">
        <v>47</v>
      </c>
      <c r="C10" s="81"/>
      <c r="D10" s="82">
        <f>SUM(D9)</f>
        <v>1</v>
      </c>
      <c r="E10" s="83"/>
      <c r="F10" s="84"/>
      <c r="G10" s="83"/>
      <c r="H10" s="84"/>
      <c r="I10" s="83"/>
      <c r="J10" s="84"/>
      <c r="K10" s="83"/>
      <c r="L10" s="84"/>
      <c r="M10" s="85"/>
    </row>
    <row r="11" spans="1:15" s="62" customFormat="1" ht="27" thickTop="1" thickBot="1" x14ac:dyDescent="0.3">
      <c r="A11" s="241" t="s">
        <v>87</v>
      </c>
      <c r="B11" s="165" t="s">
        <v>91</v>
      </c>
      <c r="C11" s="68" t="s">
        <v>46</v>
      </c>
      <c r="D11" s="77">
        <v>1</v>
      </c>
      <c r="E11" s="70"/>
      <c r="F11" s="71"/>
      <c r="G11" s="88"/>
      <c r="H11" s="71"/>
      <c r="I11" s="88"/>
      <c r="J11" s="78"/>
      <c r="K11" s="88"/>
      <c r="L11" s="78"/>
      <c r="M11" s="79" t="s">
        <v>44</v>
      </c>
    </row>
    <row r="12" spans="1:15" s="62" customFormat="1" ht="17.25" customHeight="1" thickBot="1" x14ac:dyDescent="0.3">
      <c r="A12" s="242"/>
      <c r="B12" s="80" t="s">
        <v>47</v>
      </c>
      <c r="C12" s="81"/>
      <c r="D12" s="82">
        <f>SUM(D11:D11)</f>
        <v>1</v>
      </c>
      <c r="E12" s="83"/>
      <c r="F12" s="84"/>
      <c r="G12" s="83"/>
      <c r="H12" s="84"/>
      <c r="I12" s="83"/>
      <c r="J12" s="84"/>
      <c r="K12" s="83"/>
      <c r="L12" s="84"/>
      <c r="M12" s="85"/>
    </row>
    <row r="13" spans="1:15" s="62" customFormat="1" ht="17.25" customHeight="1" thickTop="1" x14ac:dyDescent="0.25">
      <c r="A13" s="224" t="s">
        <v>49</v>
      </c>
      <c r="B13" s="239" t="s">
        <v>35</v>
      </c>
      <c r="C13" s="236" t="s">
        <v>50</v>
      </c>
      <c r="D13" s="236" t="s">
        <v>51</v>
      </c>
      <c r="E13" s="60" t="s">
        <v>37</v>
      </c>
      <c r="F13" s="61">
        <v>1</v>
      </c>
      <c r="G13" s="60" t="s">
        <v>37</v>
      </c>
      <c r="H13" s="61">
        <v>2</v>
      </c>
      <c r="I13" s="60" t="s">
        <v>37</v>
      </c>
      <c r="J13" s="61">
        <v>3</v>
      </c>
      <c r="K13" s="60" t="s">
        <v>37</v>
      </c>
      <c r="L13" s="61">
        <v>4</v>
      </c>
      <c r="M13" s="236" t="s">
        <v>38</v>
      </c>
    </row>
    <row r="14" spans="1:15" s="62" customFormat="1" ht="17.25" customHeight="1" thickBot="1" x14ac:dyDescent="0.3">
      <c r="A14" s="238"/>
      <c r="B14" s="240"/>
      <c r="C14" s="237"/>
      <c r="D14" s="237"/>
      <c r="E14" s="64" t="s">
        <v>40</v>
      </c>
      <c r="F14" s="65" t="s">
        <v>41</v>
      </c>
      <c r="G14" s="64" t="s">
        <v>40</v>
      </c>
      <c r="H14" s="65" t="s">
        <v>41</v>
      </c>
      <c r="I14" s="64" t="s">
        <v>40</v>
      </c>
      <c r="J14" s="65" t="s">
        <v>41</v>
      </c>
      <c r="K14" s="64" t="s">
        <v>40</v>
      </c>
      <c r="L14" s="65" t="s">
        <v>41</v>
      </c>
      <c r="M14" s="237"/>
      <c r="O14" s="66"/>
    </row>
    <row r="15" spans="1:15" s="62" customFormat="1" ht="17.25" customHeight="1" thickTop="1" x14ac:dyDescent="0.25">
      <c r="A15" s="238"/>
      <c r="B15" s="67" t="s">
        <v>81</v>
      </c>
      <c r="C15" s="91" t="s">
        <v>85</v>
      </c>
      <c r="D15" s="92">
        <v>12</v>
      </c>
      <c r="E15" s="93"/>
      <c r="F15" s="94"/>
      <c r="G15" s="95"/>
      <c r="H15" s="94"/>
      <c r="I15" s="95"/>
      <c r="J15" s="94"/>
      <c r="K15" s="95"/>
      <c r="L15" s="94"/>
      <c r="M15" s="90"/>
    </row>
    <row r="16" spans="1:15" s="62" customFormat="1" ht="17.25" customHeight="1" x14ac:dyDescent="0.25">
      <c r="A16" s="238"/>
      <c r="B16" s="73" t="s">
        <v>105</v>
      </c>
      <c r="C16" s="96" t="s">
        <v>85</v>
      </c>
      <c r="D16" s="97">
        <v>12</v>
      </c>
      <c r="E16" s="93"/>
      <c r="F16" s="98"/>
      <c r="G16" s="99"/>
      <c r="H16" s="98"/>
      <c r="I16" s="99"/>
      <c r="J16" s="98"/>
      <c r="K16" s="99"/>
      <c r="L16" s="98"/>
      <c r="M16" s="89"/>
    </row>
    <row r="17" spans="1:13" s="62" customFormat="1" ht="17.25" customHeight="1" x14ac:dyDescent="0.25">
      <c r="A17" s="238"/>
      <c r="B17" s="101" t="s">
        <v>82</v>
      </c>
      <c r="C17" s="100" t="s">
        <v>85</v>
      </c>
      <c r="D17" s="102">
        <v>12</v>
      </c>
      <c r="E17" s="93"/>
      <c r="F17" s="98"/>
      <c r="G17" s="99"/>
      <c r="H17" s="98"/>
      <c r="I17" s="99"/>
      <c r="J17" s="98"/>
      <c r="K17" s="99"/>
      <c r="L17" s="98"/>
      <c r="M17" s="103"/>
    </row>
    <row r="18" spans="1:13" s="62" customFormat="1" ht="17.25" customHeight="1" x14ac:dyDescent="0.25">
      <c r="A18" s="238"/>
      <c r="B18" s="101" t="s">
        <v>106</v>
      </c>
      <c r="C18" s="100" t="s">
        <v>86</v>
      </c>
      <c r="D18" s="102">
        <v>2</v>
      </c>
      <c r="E18" s="93"/>
      <c r="F18" s="98"/>
      <c r="G18" s="99"/>
      <c r="H18" s="98"/>
      <c r="I18" s="99"/>
      <c r="J18" s="98"/>
      <c r="K18" s="99"/>
      <c r="L18" s="98"/>
      <c r="M18" s="103"/>
    </row>
    <row r="19" spans="1:13" s="62" customFormat="1" ht="17.25" customHeight="1" x14ac:dyDescent="0.25">
      <c r="A19" s="238"/>
      <c r="B19" s="169" t="s">
        <v>111</v>
      </c>
      <c r="C19" s="170" t="s">
        <v>110</v>
      </c>
      <c r="D19" s="171">
        <v>1</v>
      </c>
      <c r="E19" s="172"/>
      <c r="F19" s="173"/>
      <c r="G19" s="172"/>
      <c r="H19" s="173"/>
      <c r="I19" s="172"/>
      <c r="J19" s="173"/>
      <c r="K19" s="172"/>
      <c r="L19" s="173"/>
      <c r="M19" s="79"/>
    </row>
    <row r="20" spans="1:13" s="62" customFormat="1" ht="17.25" customHeight="1" thickBot="1" x14ac:dyDescent="0.3">
      <c r="A20" s="238"/>
      <c r="B20" s="169" t="s">
        <v>112</v>
      </c>
      <c r="C20" s="170" t="s">
        <v>110</v>
      </c>
      <c r="D20" s="171">
        <v>1</v>
      </c>
      <c r="E20" s="172"/>
      <c r="F20" s="173"/>
      <c r="G20" s="172"/>
      <c r="H20" s="173"/>
      <c r="I20" s="172"/>
      <c r="J20" s="173"/>
      <c r="K20" s="172"/>
      <c r="L20" s="173"/>
      <c r="M20" s="79"/>
    </row>
    <row r="21" spans="1:13" s="62" customFormat="1" ht="17.25" customHeight="1" thickBot="1" x14ac:dyDescent="0.3">
      <c r="A21" s="238"/>
      <c r="B21" s="104" t="s">
        <v>52</v>
      </c>
      <c r="C21" s="81"/>
      <c r="D21" s="105"/>
      <c r="E21" s="83"/>
      <c r="F21" s="84"/>
      <c r="G21" s="83"/>
      <c r="H21" s="84"/>
      <c r="I21" s="83"/>
      <c r="J21" s="84"/>
      <c r="K21" s="83"/>
      <c r="L21" s="84"/>
      <c r="M21" s="85"/>
    </row>
    <row r="22" spans="1:13" s="62" customFormat="1" ht="17.25" customHeight="1" thickTop="1" thickBot="1" x14ac:dyDescent="0.3">
      <c r="A22" s="238"/>
      <c r="B22" s="104" t="s">
        <v>53</v>
      </c>
      <c r="C22" s="81"/>
      <c r="D22" s="106"/>
      <c r="E22" s="107"/>
      <c r="F22" s="84"/>
      <c r="G22" s="83"/>
      <c r="H22" s="84"/>
      <c r="I22" s="83"/>
      <c r="J22" s="84"/>
      <c r="K22" s="83"/>
      <c r="L22" s="84"/>
      <c r="M22" s="85"/>
    </row>
    <row r="23" spans="1:13" s="62" customFormat="1" ht="17.25" customHeight="1" thickTop="1" thickBot="1" x14ac:dyDescent="0.3">
      <c r="A23" s="225"/>
    </row>
    <row r="24" spans="1:13" s="62" customFormat="1" ht="17.25" customHeight="1" thickTop="1" x14ac:dyDescent="0.3">
      <c r="B24" s="51"/>
      <c r="C24" s="108"/>
      <c r="D24" s="51"/>
      <c r="E24" s="51"/>
      <c r="F24" s="51"/>
      <c r="G24" s="51"/>
      <c r="H24" s="51"/>
      <c r="I24" s="51"/>
      <c r="J24" s="51"/>
      <c r="K24" s="108"/>
      <c r="L24" s="51"/>
      <c r="M24" s="51"/>
    </row>
  </sheetData>
  <mergeCells count="12">
    <mergeCell ref="B13:B14"/>
    <mergeCell ref="C13:C14"/>
    <mergeCell ref="D13:D14"/>
    <mergeCell ref="M13:M14"/>
    <mergeCell ref="A11:A12"/>
    <mergeCell ref="A13:A23"/>
    <mergeCell ref="A9:A10"/>
    <mergeCell ref="D1:H2"/>
    <mergeCell ref="A3:B4"/>
    <mergeCell ref="C3:C4"/>
    <mergeCell ref="M3:M4"/>
    <mergeCell ref="A5:A8"/>
  </mergeCells>
  <conditionalFormatting sqref="D8 D10">
    <cfRule type="cellIs" dxfId="3" priority="2" stopIfTrue="1" operator="notEqual">
      <formula>1</formula>
    </cfRule>
  </conditionalFormatting>
  <conditionalFormatting sqref="D12">
    <cfRule type="cellIs" dxfId="2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5" orientation="landscape" r:id="rId1"/>
  <headerFooter alignWithMargins="0">
    <oddHeader xml:space="preserve">&amp;Lנספח מספר 7,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2"/>
  <sheetViews>
    <sheetView rightToLeft="1" tabSelected="1" view="pageBreakPreview" topLeftCell="A4" zoomScaleNormal="100" zoomScaleSheetLayoutView="100" workbookViewId="0">
      <selection activeCell="C3" sqref="C3"/>
    </sheetView>
  </sheetViews>
  <sheetFormatPr defaultColWidth="9.1796875" defaultRowHeight="17.25" customHeight="1" x14ac:dyDescent="0.3"/>
  <cols>
    <col min="1" max="1" width="6.26953125" style="137" customWidth="1"/>
    <col min="2" max="2" width="21.81640625" style="137" customWidth="1"/>
    <col min="3" max="3" width="21.54296875" style="137" customWidth="1"/>
    <col min="4" max="4" width="12.54296875" style="137" customWidth="1"/>
    <col min="5" max="5" width="12.453125" style="137" customWidth="1"/>
    <col min="6" max="6" width="11.81640625" style="137" customWidth="1"/>
    <col min="7" max="7" width="12" style="137" customWidth="1"/>
    <col min="8" max="9" width="10.7265625" style="137" customWidth="1"/>
    <col min="10" max="10" width="8.7265625" style="137" customWidth="1"/>
    <col min="11" max="11" width="9.7265625" style="137" bestFit="1" customWidth="1"/>
    <col min="12" max="12" width="24.1796875" style="137" customWidth="1"/>
    <col min="13" max="16384" width="9.1796875" style="137"/>
  </cols>
  <sheetData>
    <row r="1" spans="1:12" s="51" customFormat="1" ht="19.5" customHeight="1" thickTop="1" x14ac:dyDescent="0.3">
      <c r="A1" s="247" t="s">
        <v>54</v>
      </c>
      <c r="B1" s="248"/>
      <c r="C1" s="45" t="s">
        <v>29</v>
      </c>
      <c r="D1" s="226" t="s">
        <v>109</v>
      </c>
      <c r="E1" s="227"/>
      <c r="F1" s="227"/>
      <c r="G1" s="227"/>
      <c r="H1" s="228"/>
      <c r="I1" s="46" t="s">
        <v>30</v>
      </c>
      <c r="J1" s="109">
        <v>2</v>
      </c>
      <c r="K1" s="110" t="s">
        <v>31</v>
      </c>
      <c r="L1" s="50"/>
    </row>
    <row r="2" spans="1:12" s="51" customFormat="1" ht="19.5" customHeight="1" thickBot="1" x14ac:dyDescent="0.35">
      <c r="A2" s="249" t="s">
        <v>75</v>
      </c>
      <c r="B2" s="250"/>
      <c r="C2" s="308" t="s">
        <v>113</v>
      </c>
      <c r="D2" s="229"/>
      <c r="E2" s="230"/>
      <c r="F2" s="230"/>
      <c r="G2" s="230"/>
      <c r="H2" s="231"/>
      <c r="I2" s="54" t="s">
        <v>33</v>
      </c>
      <c r="J2" s="111">
        <v>2</v>
      </c>
      <c r="K2" s="112" t="s">
        <v>34</v>
      </c>
      <c r="L2" s="58"/>
    </row>
    <row r="3" spans="1:12" s="114" customFormat="1" ht="36" customHeight="1" thickTop="1" thickBot="1" x14ac:dyDescent="0.35">
      <c r="A3" s="302" t="s">
        <v>58</v>
      </c>
      <c r="B3" s="305" t="s">
        <v>59</v>
      </c>
      <c r="C3" s="164" t="s">
        <v>77</v>
      </c>
      <c r="D3" s="251" t="s">
        <v>55</v>
      </c>
      <c r="E3" s="252"/>
      <c r="F3" s="113">
        <f>+D24</f>
        <v>0.5</v>
      </c>
      <c r="G3" s="293"/>
      <c r="H3" s="294"/>
      <c r="I3" s="152" t="s">
        <v>56</v>
      </c>
      <c r="J3" s="113">
        <f>+D26</f>
        <v>0.5</v>
      </c>
      <c r="K3" s="243" t="s">
        <v>57</v>
      </c>
      <c r="L3" s="244"/>
    </row>
    <row r="4" spans="1:12" s="114" customFormat="1" ht="31.5" customHeight="1" thickTop="1" thickBot="1" x14ac:dyDescent="0.35">
      <c r="A4" s="303"/>
      <c r="B4" s="306"/>
      <c r="C4" s="163" t="s">
        <v>76</v>
      </c>
      <c r="D4" s="251" t="s">
        <v>55</v>
      </c>
      <c r="E4" s="252"/>
      <c r="F4" s="113">
        <f>+E24</f>
        <v>0.3</v>
      </c>
      <c r="G4" s="153" t="s">
        <v>78</v>
      </c>
      <c r="H4" s="154">
        <f>+E25</f>
        <v>0.4</v>
      </c>
      <c r="I4" s="153" t="s">
        <v>56</v>
      </c>
      <c r="J4" s="113">
        <f>+E26</f>
        <v>0.3</v>
      </c>
      <c r="K4" s="245"/>
      <c r="L4" s="246"/>
    </row>
    <row r="5" spans="1:12" s="115" customFormat="1" ht="20.149999999999999" customHeight="1" thickTop="1" x14ac:dyDescent="0.25">
      <c r="A5" s="303"/>
      <c r="B5" s="306"/>
      <c r="C5" s="253" t="s">
        <v>60</v>
      </c>
      <c r="D5" s="256" t="s">
        <v>61</v>
      </c>
      <c r="E5" s="259" t="s">
        <v>48</v>
      </c>
      <c r="F5" s="268" t="s">
        <v>62</v>
      </c>
      <c r="G5" s="274" t="s">
        <v>79</v>
      </c>
      <c r="H5" s="277" t="s">
        <v>80</v>
      </c>
      <c r="I5" s="271" t="s">
        <v>63</v>
      </c>
      <c r="J5" s="268" t="s">
        <v>64</v>
      </c>
      <c r="K5" s="262" t="s">
        <v>65</v>
      </c>
      <c r="L5" s="265" t="s">
        <v>66</v>
      </c>
    </row>
    <row r="6" spans="1:12" s="115" customFormat="1" ht="20.149999999999999" customHeight="1" x14ac:dyDescent="0.25">
      <c r="A6" s="303"/>
      <c r="B6" s="306"/>
      <c r="C6" s="254"/>
      <c r="D6" s="257"/>
      <c r="E6" s="260"/>
      <c r="F6" s="269"/>
      <c r="G6" s="275"/>
      <c r="H6" s="278"/>
      <c r="I6" s="272"/>
      <c r="J6" s="269"/>
      <c r="K6" s="263"/>
      <c r="L6" s="266"/>
    </row>
    <row r="7" spans="1:12" s="115" customFormat="1" ht="20.149999999999999" customHeight="1" thickBot="1" x14ac:dyDescent="0.3">
      <c r="A7" s="303"/>
      <c r="B7" s="306"/>
      <c r="C7" s="255"/>
      <c r="D7" s="258"/>
      <c r="E7" s="261"/>
      <c r="F7" s="270"/>
      <c r="G7" s="276"/>
      <c r="H7" s="279"/>
      <c r="I7" s="273"/>
      <c r="J7" s="270"/>
      <c r="K7" s="264"/>
      <c r="L7" s="266"/>
    </row>
    <row r="8" spans="1:12" s="120" customFormat="1" ht="18" customHeight="1" thickTop="1" thickBot="1" x14ac:dyDescent="0.3">
      <c r="A8" s="304"/>
      <c r="B8" s="307"/>
      <c r="C8" s="162" t="s">
        <v>67</v>
      </c>
      <c r="D8" s="116">
        <v>0.8</v>
      </c>
      <c r="E8" s="117">
        <v>0.2</v>
      </c>
      <c r="F8" s="118">
        <f>SUM(D8:E8)</f>
        <v>1</v>
      </c>
      <c r="G8" s="160">
        <v>1</v>
      </c>
      <c r="H8" s="117">
        <v>1</v>
      </c>
      <c r="I8" s="116">
        <v>1</v>
      </c>
      <c r="J8" s="118">
        <v>1</v>
      </c>
      <c r="K8" s="119"/>
      <c r="L8" s="267"/>
    </row>
    <row r="9" spans="1:12" s="124" customFormat="1" ht="17.25" customHeight="1" thickTop="1" x14ac:dyDescent="0.25">
      <c r="A9" s="289">
        <v>1</v>
      </c>
      <c r="B9" s="290"/>
      <c r="C9" s="121" t="s">
        <v>68</v>
      </c>
      <c r="D9" s="122"/>
      <c r="E9" s="123"/>
      <c r="F9" s="291"/>
      <c r="G9" s="156"/>
      <c r="H9" s="123"/>
      <c r="I9" s="155"/>
      <c r="J9" s="291"/>
      <c r="K9" s="292"/>
      <c r="L9" s="280"/>
    </row>
    <row r="10" spans="1:12" s="124" customFormat="1" ht="17.25" customHeight="1" x14ac:dyDescent="0.25">
      <c r="A10" s="283"/>
      <c r="B10" s="284"/>
      <c r="C10" s="125" t="s">
        <v>69</v>
      </c>
      <c r="D10" s="126"/>
      <c r="E10" s="127"/>
      <c r="F10" s="286"/>
      <c r="G10" s="157"/>
      <c r="H10" s="127"/>
      <c r="I10" s="126"/>
      <c r="J10" s="286"/>
      <c r="K10" s="288"/>
      <c r="L10" s="281"/>
    </row>
    <row r="11" spans="1:12" s="124" customFormat="1" ht="17.25" customHeight="1" x14ac:dyDescent="0.25">
      <c r="A11" s="282">
        <v>2</v>
      </c>
      <c r="B11" s="284"/>
      <c r="C11" s="128" t="s">
        <v>68</v>
      </c>
      <c r="D11" s="122"/>
      <c r="E11" s="123"/>
      <c r="F11" s="285"/>
      <c r="G11" s="158"/>
      <c r="H11" s="123"/>
      <c r="I11" s="155"/>
      <c r="J11" s="285"/>
      <c r="K11" s="287"/>
      <c r="L11" s="281"/>
    </row>
    <row r="12" spans="1:12" s="124" customFormat="1" ht="17.25" customHeight="1" x14ac:dyDescent="0.25">
      <c r="A12" s="283"/>
      <c r="B12" s="284"/>
      <c r="C12" s="125" t="s">
        <v>69</v>
      </c>
      <c r="D12" s="126"/>
      <c r="E12" s="127"/>
      <c r="F12" s="286"/>
      <c r="G12" s="157"/>
      <c r="H12" s="127"/>
      <c r="I12" s="126"/>
      <c r="J12" s="286"/>
      <c r="K12" s="288"/>
      <c r="L12" s="281"/>
    </row>
    <row r="13" spans="1:12" s="124" customFormat="1" ht="17.25" customHeight="1" x14ac:dyDescent="0.25">
      <c r="A13" s="282">
        <v>3</v>
      </c>
      <c r="B13" s="284"/>
      <c r="C13" s="128" t="s">
        <v>68</v>
      </c>
      <c r="D13" s="122"/>
      <c r="E13" s="123"/>
      <c r="F13" s="285"/>
      <c r="G13" s="158"/>
      <c r="H13" s="123"/>
      <c r="I13" s="155"/>
      <c r="J13" s="285"/>
      <c r="K13" s="287"/>
      <c r="L13" s="281"/>
    </row>
    <row r="14" spans="1:12" s="124" customFormat="1" ht="17.25" customHeight="1" x14ac:dyDescent="0.25">
      <c r="A14" s="283"/>
      <c r="B14" s="284"/>
      <c r="C14" s="125" t="s">
        <v>69</v>
      </c>
      <c r="D14" s="126"/>
      <c r="E14" s="127"/>
      <c r="F14" s="286"/>
      <c r="G14" s="157"/>
      <c r="H14" s="127"/>
      <c r="I14" s="126"/>
      <c r="J14" s="286"/>
      <c r="K14" s="288"/>
      <c r="L14" s="281"/>
    </row>
    <row r="15" spans="1:12" s="124" customFormat="1" ht="17.25" customHeight="1" x14ac:dyDescent="0.25">
      <c r="A15" s="282">
        <v>4</v>
      </c>
      <c r="B15" s="284"/>
      <c r="C15" s="128" t="s">
        <v>68</v>
      </c>
      <c r="D15" s="122"/>
      <c r="E15" s="123"/>
      <c r="F15" s="285"/>
      <c r="G15" s="158"/>
      <c r="H15" s="123"/>
      <c r="I15" s="155"/>
      <c r="J15" s="285"/>
      <c r="K15" s="287"/>
      <c r="L15" s="281"/>
    </row>
    <row r="16" spans="1:12" s="124" customFormat="1" ht="17.25" customHeight="1" x14ac:dyDescent="0.25">
      <c r="A16" s="283"/>
      <c r="B16" s="284"/>
      <c r="C16" s="125" t="s">
        <v>69</v>
      </c>
      <c r="D16" s="126"/>
      <c r="E16" s="127"/>
      <c r="F16" s="286"/>
      <c r="G16" s="157"/>
      <c r="H16" s="127"/>
      <c r="I16" s="126"/>
      <c r="J16" s="286"/>
      <c r="K16" s="288"/>
      <c r="L16" s="281"/>
    </row>
    <row r="17" spans="1:12" s="124" customFormat="1" ht="17.25" customHeight="1" x14ac:dyDescent="0.25">
      <c r="A17" s="282">
        <v>5</v>
      </c>
      <c r="B17" s="284"/>
      <c r="C17" s="128" t="s">
        <v>68</v>
      </c>
      <c r="D17" s="122"/>
      <c r="E17" s="123"/>
      <c r="F17" s="285"/>
      <c r="G17" s="158"/>
      <c r="H17" s="123"/>
      <c r="I17" s="155"/>
      <c r="J17" s="285"/>
      <c r="K17" s="287"/>
      <c r="L17" s="281"/>
    </row>
    <row r="18" spans="1:12" s="124" customFormat="1" ht="17.25" customHeight="1" x14ac:dyDescent="0.25">
      <c r="A18" s="283"/>
      <c r="B18" s="284"/>
      <c r="C18" s="125" t="s">
        <v>69</v>
      </c>
      <c r="D18" s="126"/>
      <c r="E18" s="127"/>
      <c r="F18" s="286"/>
      <c r="G18" s="157"/>
      <c r="H18" s="127"/>
      <c r="I18" s="126"/>
      <c r="J18" s="286"/>
      <c r="K18" s="288"/>
      <c r="L18" s="281"/>
    </row>
    <row r="19" spans="1:12" s="124" customFormat="1" ht="17.25" customHeight="1" x14ac:dyDescent="0.25">
      <c r="A19" s="282">
        <v>6</v>
      </c>
      <c r="B19" s="284"/>
      <c r="C19" s="128" t="s">
        <v>68</v>
      </c>
      <c r="D19" s="122"/>
      <c r="E19" s="123"/>
      <c r="F19" s="285"/>
      <c r="G19" s="158"/>
      <c r="H19" s="123"/>
      <c r="I19" s="155"/>
      <c r="J19" s="285"/>
      <c r="K19" s="287"/>
      <c r="L19" s="281"/>
    </row>
    <row r="20" spans="1:12" s="124" customFormat="1" ht="17.25" customHeight="1" thickBot="1" x14ac:dyDescent="0.3">
      <c r="A20" s="295"/>
      <c r="B20" s="296"/>
      <c r="C20" s="125" t="s">
        <v>69</v>
      </c>
      <c r="D20" s="126"/>
      <c r="E20" s="127"/>
      <c r="F20" s="297"/>
      <c r="G20" s="159"/>
      <c r="H20" s="161"/>
      <c r="I20" s="126"/>
      <c r="J20" s="297"/>
      <c r="K20" s="298"/>
      <c r="L20" s="299"/>
    </row>
    <row r="21" spans="1:12" ht="17.25" customHeight="1" thickTop="1" thickBot="1" x14ac:dyDescent="0.35">
      <c r="A21" s="129"/>
      <c r="B21" s="130"/>
      <c r="C21" s="131"/>
      <c r="D21" s="132"/>
      <c r="E21" s="133"/>
      <c r="F21" s="134"/>
      <c r="G21" s="135">
        <f>MAX(G9,G11,G13,G15,G17,G19)</f>
        <v>0</v>
      </c>
      <c r="H21" s="135"/>
      <c r="I21" s="135">
        <f>MIN(I9,I11,I13,I15,I17,I19)</f>
        <v>0</v>
      </c>
      <c r="J21" s="134"/>
      <c r="K21" s="132"/>
      <c r="L21" s="136"/>
    </row>
    <row r="22" spans="1:12" ht="17.25" customHeight="1" thickTop="1" x14ac:dyDescent="0.3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40"/>
    </row>
    <row r="23" spans="1:12" ht="17.25" customHeight="1" x14ac:dyDescent="0.3">
      <c r="A23" s="141"/>
      <c r="B23" s="166"/>
      <c r="C23" s="166"/>
      <c r="D23" s="167" t="s">
        <v>88</v>
      </c>
      <c r="E23" s="167" t="s">
        <v>89</v>
      </c>
      <c r="F23"/>
      <c r="G23"/>
      <c r="H23"/>
      <c r="I23"/>
      <c r="J23" s="142"/>
      <c r="K23" s="142"/>
      <c r="L23" s="143"/>
    </row>
    <row r="24" spans="1:12" ht="30.75" customHeight="1" x14ac:dyDescent="0.3">
      <c r="A24" s="141"/>
      <c r="B24" s="300" t="s">
        <v>70</v>
      </c>
      <c r="C24" s="301"/>
      <c r="D24" s="168">
        <v>0.5</v>
      </c>
      <c r="E24" s="168">
        <v>0.3</v>
      </c>
      <c r="F24"/>
      <c r="G24"/>
      <c r="H24"/>
      <c r="I24"/>
      <c r="J24" s="142"/>
      <c r="K24" s="142"/>
      <c r="L24" s="143"/>
    </row>
    <row r="25" spans="1:12" ht="25.5" customHeight="1" x14ac:dyDescent="0.3">
      <c r="A25" s="141"/>
      <c r="B25" s="300" t="s">
        <v>90</v>
      </c>
      <c r="C25" s="301"/>
      <c r="D25" s="168">
        <v>0</v>
      </c>
      <c r="E25" s="168">
        <v>0.4</v>
      </c>
      <c r="F25"/>
      <c r="G25"/>
      <c r="H25"/>
      <c r="I25"/>
      <c r="J25" s="142"/>
      <c r="K25" s="142"/>
      <c r="L25" s="143"/>
    </row>
    <row r="26" spans="1:12" ht="17.25" customHeight="1" x14ac:dyDescent="0.3">
      <c r="A26" s="141"/>
      <c r="B26" s="300" t="s">
        <v>71</v>
      </c>
      <c r="C26" s="301"/>
      <c r="D26" s="168">
        <v>0.5</v>
      </c>
      <c r="E26" s="168">
        <v>0.3</v>
      </c>
      <c r="F26"/>
      <c r="G26"/>
      <c r="H26"/>
      <c r="I26"/>
      <c r="J26" s="142"/>
      <c r="K26" s="142"/>
      <c r="L26" s="143"/>
    </row>
    <row r="27" spans="1:12" ht="17.25" customHeight="1" x14ac:dyDescent="0.3">
      <c r="A27" s="141"/>
      <c r="B27" s="300" t="s">
        <v>72</v>
      </c>
      <c r="C27" s="301"/>
      <c r="D27" s="168">
        <v>1</v>
      </c>
      <c r="E27" s="168">
        <v>1</v>
      </c>
      <c r="F27"/>
      <c r="G27"/>
      <c r="H27"/>
      <c r="I27"/>
      <c r="J27" s="142"/>
      <c r="K27" s="142"/>
      <c r="L27" s="143"/>
    </row>
    <row r="28" spans="1:12" ht="42.75" customHeight="1" x14ac:dyDescent="0.3">
      <c r="A28" s="141"/>
      <c r="B28" s="145" t="s">
        <v>73</v>
      </c>
      <c r="C28" s="144">
        <v>0.8</v>
      </c>
      <c r="D28" s="142"/>
      <c r="E28" s="142"/>
      <c r="F28" s="142"/>
      <c r="G28" s="142"/>
      <c r="H28" s="142"/>
      <c r="I28" s="142"/>
      <c r="J28" s="142"/>
      <c r="K28" s="142"/>
      <c r="L28" s="143"/>
    </row>
    <row r="29" spans="1:12" ht="17.25" customHeight="1" x14ac:dyDescent="0.3">
      <c r="A29" s="141"/>
      <c r="B29" s="142"/>
      <c r="C29" s="146"/>
      <c r="D29" s="142"/>
      <c r="E29" s="142"/>
      <c r="F29" s="142"/>
      <c r="G29" s="142"/>
      <c r="H29" s="142"/>
      <c r="I29" s="142"/>
      <c r="J29" s="142"/>
      <c r="K29" s="142"/>
      <c r="L29" s="143"/>
    </row>
    <row r="30" spans="1:12" ht="17.25" customHeight="1" x14ac:dyDescent="0.35">
      <c r="A30" s="141"/>
      <c r="B30" s="147" t="s">
        <v>74</v>
      </c>
      <c r="C30" s="148"/>
      <c r="D30" s="148"/>
      <c r="E30" s="144">
        <v>0.7</v>
      </c>
      <c r="F30" s="142"/>
      <c r="G30" s="142"/>
      <c r="H30" s="142"/>
      <c r="I30" s="142"/>
      <c r="J30" s="142"/>
      <c r="K30" s="142"/>
      <c r="L30" s="143"/>
    </row>
    <row r="31" spans="1:12" ht="17.25" customHeight="1" thickBot="1" x14ac:dyDescent="0.35">
      <c r="A31" s="149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1"/>
    </row>
    <row r="32" spans="1:12" ht="17.25" customHeight="1" thickTop="1" x14ac:dyDescent="0.3"/>
  </sheetData>
  <mergeCells count="59">
    <mergeCell ref="B25:C25"/>
    <mergeCell ref="B26:C26"/>
    <mergeCell ref="B27:C27"/>
    <mergeCell ref="A3:A8"/>
    <mergeCell ref="B3:B8"/>
    <mergeCell ref="B24:C24"/>
    <mergeCell ref="A15:A16"/>
    <mergeCell ref="B15:B16"/>
    <mergeCell ref="G3:H3"/>
    <mergeCell ref="L17:L18"/>
    <mergeCell ref="A19:A20"/>
    <mergeCell ref="B19:B20"/>
    <mergeCell ref="F19:F20"/>
    <mergeCell ref="J19:J20"/>
    <mergeCell ref="K19:K20"/>
    <mergeCell ref="L19:L20"/>
    <mergeCell ref="A17:A18"/>
    <mergeCell ref="B17:B18"/>
    <mergeCell ref="F17:F18"/>
    <mergeCell ref="J17:J18"/>
    <mergeCell ref="K17:K18"/>
    <mergeCell ref="L13:L14"/>
    <mergeCell ref="F15:F16"/>
    <mergeCell ref="J15:J16"/>
    <mergeCell ref="K15:K16"/>
    <mergeCell ref="L15:L16"/>
    <mergeCell ref="A13:A14"/>
    <mergeCell ref="B13:B14"/>
    <mergeCell ref="F13:F14"/>
    <mergeCell ref="J13:J14"/>
    <mergeCell ref="K13:K14"/>
    <mergeCell ref="L9:L10"/>
    <mergeCell ref="A11:A12"/>
    <mergeCell ref="B11:B12"/>
    <mergeCell ref="F11:F12"/>
    <mergeCell ref="J11:J12"/>
    <mergeCell ref="K11:K12"/>
    <mergeCell ref="L11:L12"/>
    <mergeCell ref="A9:A10"/>
    <mergeCell ref="B9:B10"/>
    <mergeCell ref="F9:F10"/>
    <mergeCell ref="J9:J10"/>
    <mergeCell ref="K9:K10"/>
    <mergeCell ref="K3:L4"/>
    <mergeCell ref="A1:B1"/>
    <mergeCell ref="A2:B2"/>
    <mergeCell ref="D3:E3"/>
    <mergeCell ref="C5:C7"/>
    <mergeCell ref="D5:D7"/>
    <mergeCell ref="E5:E7"/>
    <mergeCell ref="D1:H2"/>
    <mergeCell ref="K5:K7"/>
    <mergeCell ref="L5:L8"/>
    <mergeCell ref="F5:F7"/>
    <mergeCell ref="I5:I7"/>
    <mergeCell ref="J5:J7"/>
    <mergeCell ref="G5:G7"/>
    <mergeCell ref="D4:E4"/>
    <mergeCell ref="H5:H7"/>
  </mergeCells>
  <conditionalFormatting sqref="F8 I8:J8">
    <cfRule type="cellIs" dxfId="1" priority="6" stopIfTrue="1" operator="notEqual">
      <formula>1</formula>
    </cfRule>
  </conditionalFormatting>
  <conditionalFormatting sqref="G8:H8">
    <cfRule type="cellIs" dxfId="0" priority="5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0" orientation="landscape" r:id="rId1"/>
  <headerFooter alignWithMargins="0">
    <oddHeader>&amp;Lנספח מספר 7,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Eva Bublil</cp:lastModifiedBy>
  <cp:lastPrinted>2017-08-20T07:16:46Z</cp:lastPrinted>
  <dcterms:created xsi:type="dcterms:W3CDTF">2017-06-01T11:00:50Z</dcterms:created>
  <dcterms:modified xsi:type="dcterms:W3CDTF">2024-03-18T10:26:16Z</dcterms:modified>
</cp:coreProperties>
</file>